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4865" windowHeight="9795" activeTab="1"/>
  </bookViews>
  <sheets>
    <sheet name="1 страница " sheetId="1" r:id="rId1"/>
    <sheet name="2 страница" sheetId="2" r:id="rId2"/>
  </sheets>
  <definedNames/>
  <calcPr fullCalcOnLoad="1"/>
</workbook>
</file>

<file path=xl/sharedStrings.xml><?xml version="1.0" encoding="utf-8"?>
<sst xmlns="http://schemas.openxmlformats.org/spreadsheetml/2006/main" count="305" uniqueCount="133">
  <si>
    <t>Затверджую</t>
  </si>
  <si>
    <t>(підпис)                     (прізвище та ініціали)</t>
  </si>
  <si>
    <t>"_____"______________20__ року</t>
  </si>
  <si>
    <t>Міністерство освіти і науки України</t>
  </si>
  <si>
    <t>Н А В Ч А Л Ь Н И Й  П Л А Н</t>
  </si>
  <si>
    <t>(шифр і назва спеціальності)</t>
  </si>
  <si>
    <t>Форма навчання</t>
  </si>
  <si>
    <t xml:space="preserve">  денна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</si>
  <si>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</si>
  <si>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</si>
  <si>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</si>
  <si>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</si>
  <si>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</si>
  <si>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</si>
  <si>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Сiчень</t>
  </si>
  <si>
    <t>Лютий</t>
  </si>
  <si>
    <t>Березень</t>
  </si>
  <si>
    <t>Квiтень</t>
  </si>
  <si>
    <t>Травень</t>
  </si>
  <si>
    <t>Червень</t>
  </si>
  <si>
    <t>Липень</t>
  </si>
  <si>
    <t>Серпень</t>
  </si>
  <si>
    <t>II. ЗВЕДЕНІ ДАНІ ПРО БЮДЖЕТ ЧАСУ, тижні</t>
  </si>
  <si>
    <t>ІІІ. ПРАКТИКА</t>
  </si>
  <si>
    <t>IV. ДЕРЖАВНА АТЕСТАЦІЯ</t>
  </si>
  <si>
    <t>Практика</t>
  </si>
  <si>
    <t>Державна атестація</t>
  </si>
  <si>
    <t>Канікули</t>
  </si>
  <si>
    <t>Разом</t>
  </si>
  <si>
    <t>Назва
практики</t>
  </si>
  <si>
    <t>Семестр</t>
  </si>
  <si>
    <t>Тижні</t>
  </si>
  <si>
    <t>Шифр за ОПП</t>
  </si>
  <si>
    <t>НАЗВА НАВЧАЛЬНОЇ
ДИСЦИПЛІНИ</t>
  </si>
  <si>
    <t>Розподіл за
семестрами</t>
  </si>
  <si>
    <t>Екзамени</t>
  </si>
  <si>
    <t>Залiки</t>
  </si>
  <si>
    <t>Кількість
кредитів ECTS</t>
  </si>
  <si>
    <t>Кількість годин</t>
  </si>
  <si>
    <t>Загальний
обсяг</t>
  </si>
  <si>
    <t>Аудиторних</t>
  </si>
  <si>
    <t>Всього</t>
  </si>
  <si>
    <t>у тому числі:</t>
  </si>
  <si>
    <t>лекції</t>
  </si>
  <si>
    <t>прак-
тичні</t>
  </si>
  <si>
    <t>Самостійна
робота</t>
  </si>
  <si>
    <t>Розподіл кредитів ECTS на тиждень за курсами і
семестрами</t>
  </si>
  <si>
    <t>С е м е с т р и</t>
  </si>
  <si>
    <t>Кількість тижнів в семестрі</t>
  </si>
  <si>
    <t>Кафедри</t>
  </si>
  <si>
    <t>Макроекономічні проблеми реального і фінансового сектора економіки в глобальному процесі реіндустріалізації</t>
  </si>
  <si>
    <t>З Е Т</t>
  </si>
  <si>
    <t>ЕА</t>
  </si>
  <si>
    <t>Управлінські інформаційні  системи в обліку та аналізі</t>
  </si>
  <si>
    <t>Облік за видами економічної діяльності</t>
  </si>
  <si>
    <t>Фінансовий аналіз</t>
  </si>
  <si>
    <t>Організація бухгалтерського обліку</t>
  </si>
  <si>
    <t>Обліково-аналітичне забезпечення управління фінансами підприємства</t>
  </si>
  <si>
    <t>Міжнародні стандарти фінансової звітності</t>
  </si>
  <si>
    <t>Організація і методика аудиту на підставі МСА</t>
  </si>
  <si>
    <t>Методи і моделі прийняття управлінських рішень в аналізі та аудиті</t>
  </si>
  <si>
    <t>Внутрішній аудит</t>
  </si>
  <si>
    <t>Державний фінансовий контроль</t>
  </si>
  <si>
    <t>Практична підготовка</t>
  </si>
  <si>
    <t>Міждисциплінарний тренінг</t>
  </si>
  <si>
    <t>Виробнича та переддипломна практика</t>
  </si>
  <si>
    <t>Підготовка магістерської роботи</t>
  </si>
  <si>
    <t>Захист магістерської роботи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</si>
  <si>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</si>
  <si>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</si>
  <si>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</si>
  <si>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</si>
  <si>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 xml:space="preserve">Декан факультету </t>
  </si>
  <si>
    <t>(підпис)</t>
  </si>
  <si>
    <t>(прізвище та ініціали)</t>
  </si>
  <si>
    <t xml:space="preserve">Завідуючий кафедрою </t>
  </si>
  <si>
    <t>Професійна етика в бізнесі</t>
  </si>
  <si>
    <t>Бухгалтерський облік і звітність в управлінні</t>
  </si>
  <si>
    <t>Основи  наукових досліджень</t>
  </si>
  <si>
    <t>Індив.-консул. робота</t>
  </si>
  <si>
    <t>Податкові ризики та податкове планування</t>
  </si>
  <si>
    <t>Особливості корпоративного обліку і консолідація звітності</t>
  </si>
  <si>
    <t>Затверджено Вченою радою                                                                          протокол №        від "___"</t>
  </si>
  <si>
    <t xml:space="preserve">Ректор                                      Звєряков М.І.  </t>
  </si>
  <si>
    <t>м.п.</t>
  </si>
  <si>
    <t>Одеський національний економічний університет</t>
  </si>
  <si>
    <t xml:space="preserve">  магістр</t>
  </si>
  <si>
    <t xml:space="preserve"> з галузі знань</t>
  </si>
  <si>
    <t>(шифр і назва галузі знань)</t>
  </si>
  <si>
    <t>спеціальністю</t>
  </si>
  <si>
    <t>т</t>
  </si>
  <si>
    <t>с</t>
  </si>
  <si>
    <t>к</t>
  </si>
  <si>
    <t>тр</t>
  </si>
  <si>
    <t>п</t>
  </si>
  <si>
    <t>вд</t>
  </si>
  <si>
    <t>да</t>
  </si>
  <si>
    <t>Теоретичне
навчання</t>
  </si>
  <si>
    <t>Екзаменаційна
сесія</t>
  </si>
  <si>
    <t>Державна
атестація</t>
  </si>
  <si>
    <t xml:space="preserve">Виконання
дипломної
роботи
</t>
  </si>
  <si>
    <t>Форма державної атестації</t>
  </si>
  <si>
    <t xml:space="preserve">Виробнича та преддипломна </t>
  </si>
  <si>
    <t>Захист дипломної роботи</t>
  </si>
  <si>
    <t>071 "Облік і оподаткування"</t>
  </si>
  <si>
    <t>07 «Управління та адміністрування»</t>
  </si>
  <si>
    <t xml:space="preserve"> Кваліфікація:  магістр з обліку і оподаткування</t>
  </si>
  <si>
    <t>1. Цикл загальної підготовки</t>
  </si>
  <si>
    <t>Цикл професійної підготовки</t>
  </si>
  <si>
    <t>Пакет 1 "Облік, аудит і оподаткування в управлінні підприємницькою діяльністю"</t>
  </si>
  <si>
    <t>Пакет 2 "Міжнародний облік, аналіз, аудит і оподаткування"</t>
  </si>
  <si>
    <t>Обліково-аналітичне забезпечення ЗЕД</t>
  </si>
  <si>
    <t>Управлінські інформаційні системи в сфері ЗЕД</t>
  </si>
  <si>
    <t>Контроль міжнародних операцій</t>
  </si>
  <si>
    <t>БОіА, ОіОвГЕ</t>
  </si>
  <si>
    <t>БОіА</t>
  </si>
  <si>
    <t>ОіОвГЕ</t>
  </si>
  <si>
    <t>Соціальна відповідальність бізнесу</t>
  </si>
  <si>
    <t xml:space="preserve">Стратегічний аналіз </t>
  </si>
  <si>
    <t>Економічний аналіз за видами діяльності</t>
  </si>
  <si>
    <t>Управлінський аналіз</t>
  </si>
  <si>
    <t>БОіА, ЕА, ОіОвГЕ</t>
  </si>
  <si>
    <t>Системи і моделі обліку та аналізу</t>
  </si>
  <si>
    <r>
      <t xml:space="preserve">ПОЗНАЧЕННЯ: </t>
    </r>
    <r>
      <rPr>
        <b/>
        <sz val="10"/>
        <rFont val="Times new Roman"/>
        <family val="1"/>
      </rPr>
      <t xml:space="preserve">Т - теоретичне навчання; С - екзаменаційна сесія; Тр- тренінг; П - практика; К - канікули; ВР - виконання кваліфікаційної роботи; ДА - захист </t>
    </r>
    <r>
      <rPr>
        <b/>
        <sz val="12"/>
        <rFont val="Times New Roman"/>
        <family val="1"/>
      </rPr>
      <t>кваліфікаційної роботи</t>
    </r>
  </si>
  <si>
    <t xml:space="preserve">Строк навчання  1 рік 4 місяці  </t>
  </si>
  <si>
    <t>Рівень підготовки</t>
  </si>
  <si>
    <t>(назва освітнього рівня)</t>
  </si>
  <si>
    <t>(денна/вечірня/заочна)</t>
  </si>
  <si>
    <t>Гарант програми</t>
  </si>
  <si>
    <t>1 курс</t>
  </si>
  <si>
    <t>Кількість звітів з практики</t>
  </si>
  <si>
    <t>2 курс</t>
  </si>
  <si>
    <t>Пакет 3 "Аналіз бізнес-процесів в управлінні"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</si>
</sst>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2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 textRotation="90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30" fillId="0" borderId="12" xfId="0" applyFont="1" applyBorder="1" applyAlignment="1">
      <alignment horizontal="right" wrapText="1"/>
    </xf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3"/>
  <sheetViews>
    <sheetView zoomScalePageLayoutView="0" workbookViewId="0" topLeftCell="A1">
      <selection activeCell="F15" sqref="F15:AJ15"/>
    </sheetView>
  </sheetViews>
  <sheetFormatPr defaultColWidth="9.00390625" defaultRowHeight="15.75"/>
  <cols>
    <col min="1" max="1" width="4.625" style="0" customWidth="1"/>
    <col min="2" max="53" width="2.625" style="0" customWidth="1"/>
  </cols>
  <sheetData>
    <row r="1" spans="1:53" ht="19.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88" t="s">
        <v>82</v>
      </c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</row>
    <row r="2" spans="1:53" ht="15.75">
      <c r="A2" s="64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</row>
    <row r="3" spans="1:53" ht="15.7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</row>
    <row r="4" spans="1:53" ht="15.75">
      <c r="A4" s="91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</row>
    <row r="5" spans="1:53" s="20" customFormat="1" ht="15.75">
      <c r="A5" s="81" t="s">
        <v>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18"/>
      <c r="N5" s="75" t="s">
        <v>3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18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</row>
    <row r="6" spans="1:53" ht="15.75">
      <c r="A6" s="18" t="s">
        <v>84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18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</row>
    <row r="7" spans="1:53" ht="18.75">
      <c r="A7" s="80" t="s">
        <v>85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18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</row>
    <row r="8" spans="1:53" ht="15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</row>
    <row r="9" spans="1:53" ht="20.25">
      <c r="A9" s="84" t="s">
        <v>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</row>
    <row r="10" spans="1:53" ht="2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</row>
    <row r="11" spans="1:53" ht="15" customHeight="1">
      <c r="A11" s="86" t="s">
        <v>125</v>
      </c>
      <c r="B11" s="86"/>
      <c r="C11" s="86"/>
      <c r="D11" s="86"/>
      <c r="E11" s="86"/>
      <c r="F11" s="80" t="s">
        <v>86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64" t="s">
        <v>87</v>
      </c>
      <c r="U11" s="64"/>
      <c r="V11" s="64"/>
      <c r="W11" s="64"/>
      <c r="X11" s="64"/>
      <c r="Y11" s="64"/>
      <c r="Z11" s="85" t="s">
        <v>105</v>
      </c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18"/>
      <c r="AL11" s="64" t="s">
        <v>106</v>
      </c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</row>
    <row r="12" spans="1:53" s="2" customFormat="1" ht="18.75" customHeight="1">
      <c r="A12" s="86"/>
      <c r="B12" s="86"/>
      <c r="C12" s="86"/>
      <c r="D12" s="86"/>
      <c r="E12" s="86"/>
      <c r="F12" s="82" t="s">
        <v>126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Z12" s="82" t="s">
        <v>88</v>
      </c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</row>
    <row r="13" spans="1:53" ht="15" customHeight="1">
      <c r="A13" s="57"/>
      <c r="B13" s="57"/>
      <c r="C13" s="57"/>
      <c r="D13" s="57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18"/>
      <c r="AL13" s="56" t="s">
        <v>124</v>
      </c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</row>
    <row r="14" spans="1:52" s="2" customFormat="1" ht="11.25">
      <c r="A14" s="21"/>
      <c r="B14" s="21"/>
      <c r="C14" s="21"/>
      <c r="D14" s="21"/>
      <c r="E14" s="21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</row>
    <row r="15" spans="1:53" ht="15" customHeight="1">
      <c r="A15" s="64" t="s">
        <v>89</v>
      </c>
      <c r="B15" s="64"/>
      <c r="C15" s="64"/>
      <c r="D15" s="64"/>
      <c r="E15" s="64"/>
      <c r="F15" s="80" t="s">
        <v>104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18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18"/>
    </row>
    <row r="16" spans="1:53" ht="15" customHeight="1">
      <c r="A16" s="2"/>
      <c r="B16" s="2"/>
      <c r="C16" s="2"/>
      <c r="D16" s="2"/>
      <c r="E16" s="2"/>
      <c r="F16" s="82" t="s">
        <v>5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18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18"/>
    </row>
    <row r="17" spans="1:53" ht="15" customHeight="1">
      <c r="A17" s="22"/>
      <c r="B17" s="22"/>
      <c r="C17" s="22"/>
      <c r="D17" s="22"/>
      <c r="E17" s="22"/>
      <c r="AK17" s="18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18"/>
    </row>
    <row r="18" spans="1:53" ht="15" customHeight="1">
      <c r="A18" s="18"/>
      <c r="B18" s="18"/>
      <c r="C18" s="18"/>
      <c r="D18" s="18"/>
      <c r="E18" s="18"/>
      <c r="F18" s="18"/>
      <c r="G18" s="18"/>
      <c r="H18" s="18"/>
      <c r="I18" s="64" t="s">
        <v>6</v>
      </c>
      <c r="J18" s="64"/>
      <c r="K18" s="64"/>
      <c r="L18" s="64"/>
      <c r="M18" s="64"/>
      <c r="N18" s="64"/>
      <c r="O18" s="64"/>
      <c r="P18" s="65" t="s">
        <v>7</v>
      </c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19"/>
      <c r="AF18" s="19"/>
      <c r="AG18" s="19"/>
      <c r="AH18" s="19"/>
      <c r="AI18" s="19"/>
      <c r="AJ18" s="19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</row>
    <row r="19" spans="1:53" ht="15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55" t="s">
        <v>127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23"/>
      <c r="AF19" s="23"/>
      <c r="AG19" s="23"/>
      <c r="AH19" s="23"/>
      <c r="AI19" s="23"/>
      <c r="AJ19" s="23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ht="15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23"/>
      <c r="AF20" s="23"/>
      <c r="AG20" s="23"/>
      <c r="AH20" s="23"/>
      <c r="AI20" s="23"/>
      <c r="AJ20" s="23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</row>
    <row r="21" spans="1:53" s="4" customFormat="1" ht="24.75" customHeight="1">
      <c r="A21" s="56" t="s">
        <v>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</row>
    <row r="22" spans="1:53" ht="15.75">
      <c r="A22" s="68" t="s">
        <v>9</v>
      </c>
      <c r="B22" s="68" t="s">
        <v>10</v>
      </c>
      <c r="C22" s="68"/>
      <c r="D22" s="68"/>
      <c r="E22" s="68"/>
      <c r="F22" s="68" t="s">
        <v>11</v>
      </c>
      <c r="G22" s="68"/>
      <c r="H22" s="68"/>
      <c r="I22" s="68"/>
      <c r="J22" s="68" t="s">
        <v>12</v>
      </c>
      <c r="K22" s="68"/>
      <c r="L22" s="68"/>
      <c r="M22" s="68"/>
      <c r="N22" s="68"/>
      <c r="O22" s="68" t="s">
        <v>13</v>
      </c>
      <c r="P22" s="68"/>
      <c r="Q22" s="68"/>
      <c r="R22" s="68"/>
      <c r="S22" s="68" t="s">
        <v>14</v>
      </c>
      <c r="T22" s="68"/>
      <c r="U22" s="68"/>
      <c r="V22" s="68"/>
      <c r="W22" s="68"/>
      <c r="X22" s="68" t="s">
        <v>15</v>
      </c>
      <c r="Y22" s="68"/>
      <c r="Z22" s="68"/>
      <c r="AA22" s="68"/>
      <c r="AB22" s="68" t="s">
        <v>16</v>
      </c>
      <c r="AC22" s="68"/>
      <c r="AD22" s="68"/>
      <c r="AE22" s="68"/>
      <c r="AF22" s="68" t="s">
        <v>17</v>
      </c>
      <c r="AG22" s="68"/>
      <c r="AH22" s="68"/>
      <c r="AI22" s="68"/>
      <c r="AJ22" s="68" t="s">
        <v>18</v>
      </c>
      <c r="AK22" s="68"/>
      <c r="AL22" s="68"/>
      <c r="AM22" s="68"/>
      <c r="AN22" s="68"/>
      <c r="AO22" s="68" t="s">
        <v>19</v>
      </c>
      <c r="AP22" s="68"/>
      <c r="AQ22" s="68"/>
      <c r="AR22" s="68"/>
      <c r="AS22" s="68" t="s">
        <v>20</v>
      </c>
      <c r="AT22" s="68"/>
      <c r="AU22" s="68"/>
      <c r="AV22" s="68"/>
      <c r="AW22" s="68"/>
      <c r="AX22" s="68" t="s">
        <v>21</v>
      </c>
      <c r="AY22" s="68"/>
      <c r="AZ22" s="68"/>
      <c r="BA22" s="68"/>
    </row>
    <row r="23" spans="1:53" ht="15" customHeight="1">
      <c r="A23" s="68"/>
      <c r="B23" s="24">
        <v>1</v>
      </c>
      <c r="C23" s="24">
        <v>2</v>
      </c>
      <c r="D23" s="24">
        <v>3</v>
      </c>
      <c r="E23" s="24">
        <v>4</v>
      </c>
      <c r="F23" s="24">
        <v>5</v>
      </c>
      <c r="G23" s="24">
        <v>6</v>
      </c>
      <c r="H23" s="24">
        <v>7</v>
      </c>
      <c r="I23" s="24">
        <v>8</v>
      </c>
      <c r="J23" s="24">
        <v>9</v>
      </c>
      <c r="K23" s="24">
        <v>10</v>
      </c>
      <c r="L23" s="24">
        <v>11</v>
      </c>
      <c r="M23" s="24">
        <v>12</v>
      </c>
      <c r="N23" s="24">
        <v>13</v>
      </c>
      <c r="O23" s="24">
        <v>14</v>
      </c>
      <c r="P23" s="24">
        <v>15</v>
      </c>
      <c r="Q23" s="24">
        <v>16</v>
      </c>
      <c r="R23" s="24">
        <v>17</v>
      </c>
      <c r="S23" s="24">
        <v>18</v>
      </c>
      <c r="T23" s="24">
        <v>19</v>
      </c>
      <c r="U23" s="24">
        <v>20</v>
      </c>
      <c r="V23" s="24">
        <v>21</v>
      </c>
      <c r="W23" s="24">
        <v>22</v>
      </c>
      <c r="X23" s="24">
        <v>23</v>
      </c>
      <c r="Y23" s="24">
        <v>24</v>
      </c>
      <c r="Z23" s="24">
        <v>25</v>
      </c>
      <c r="AA23" s="24">
        <v>26</v>
      </c>
      <c r="AB23" s="24">
        <v>27</v>
      </c>
      <c r="AC23" s="24">
        <v>28</v>
      </c>
      <c r="AD23" s="24">
        <v>29</v>
      </c>
      <c r="AE23" s="24">
        <v>30</v>
      </c>
      <c r="AF23" s="24">
        <v>31</v>
      </c>
      <c r="AG23" s="24">
        <v>32</v>
      </c>
      <c r="AH23" s="24">
        <v>33</v>
      </c>
      <c r="AI23" s="24">
        <v>34</v>
      </c>
      <c r="AJ23" s="24">
        <v>35</v>
      </c>
      <c r="AK23" s="24">
        <v>36</v>
      </c>
      <c r="AL23" s="24">
        <v>37</v>
      </c>
      <c r="AM23" s="24">
        <v>38</v>
      </c>
      <c r="AN23" s="24">
        <v>39</v>
      </c>
      <c r="AO23" s="24">
        <v>40</v>
      </c>
      <c r="AP23" s="24">
        <v>41</v>
      </c>
      <c r="AQ23" s="24">
        <v>42</v>
      </c>
      <c r="AR23" s="24">
        <v>43</v>
      </c>
      <c r="AS23" s="24">
        <v>44</v>
      </c>
      <c r="AT23" s="24">
        <v>45</v>
      </c>
      <c r="AU23" s="24">
        <v>46</v>
      </c>
      <c r="AV23" s="24">
        <v>47</v>
      </c>
      <c r="AW23" s="24">
        <v>48</v>
      </c>
      <c r="AX23" s="24">
        <v>49</v>
      </c>
      <c r="AY23" s="24">
        <v>50</v>
      </c>
      <c r="AZ23" s="24">
        <v>51</v>
      </c>
      <c r="BA23" s="24">
        <v>52</v>
      </c>
    </row>
    <row r="24" spans="1:53" s="1" customFormat="1" ht="15.75">
      <c r="A24" s="24">
        <v>1</v>
      </c>
      <c r="B24" s="24" t="s">
        <v>90</v>
      </c>
      <c r="C24" s="24" t="s">
        <v>90</v>
      </c>
      <c r="D24" s="24" t="s">
        <v>90</v>
      </c>
      <c r="E24" s="24" t="s">
        <v>90</v>
      </c>
      <c r="F24" s="24" t="s">
        <v>90</v>
      </c>
      <c r="G24" s="24" t="s">
        <v>90</v>
      </c>
      <c r="H24" s="24" t="s">
        <v>90</v>
      </c>
      <c r="I24" s="24" t="s">
        <v>90</v>
      </c>
      <c r="J24" s="24" t="s">
        <v>90</v>
      </c>
      <c r="K24" s="24" t="s">
        <v>90</v>
      </c>
      <c r="L24" s="24" t="s">
        <v>90</v>
      </c>
      <c r="M24" s="24" t="s">
        <v>90</v>
      </c>
      <c r="N24" s="24" t="s">
        <v>90</v>
      </c>
      <c r="O24" s="24" t="s">
        <v>90</v>
      </c>
      <c r="P24" s="24" t="s">
        <v>90</v>
      </c>
      <c r="Q24" s="24" t="s">
        <v>90</v>
      </c>
      <c r="R24" s="24" t="s">
        <v>90</v>
      </c>
      <c r="S24" s="24" t="s">
        <v>90</v>
      </c>
      <c r="T24" s="24" t="s">
        <v>91</v>
      </c>
      <c r="U24" s="24" t="s">
        <v>91</v>
      </c>
      <c r="V24" s="24" t="s">
        <v>91</v>
      </c>
      <c r="W24" s="24" t="s">
        <v>92</v>
      </c>
      <c r="X24" s="24" t="s">
        <v>92</v>
      </c>
      <c r="Y24" s="24" t="s">
        <v>90</v>
      </c>
      <c r="Z24" s="24" t="s">
        <v>90</v>
      </c>
      <c r="AA24" s="24" t="s">
        <v>90</v>
      </c>
      <c r="AB24" s="24" t="s">
        <v>90</v>
      </c>
      <c r="AC24" s="24" t="s">
        <v>90</v>
      </c>
      <c r="AD24" s="24" t="s">
        <v>90</v>
      </c>
      <c r="AE24" s="24" t="s">
        <v>90</v>
      </c>
      <c r="AF24" s="24" t="s">
        <v>90</v>
      </c>
      <c r="AG24" s="24" t="s">
        <v>90</v>
      </c>
      <c r="AH24" s="24" t="s">
        <v>90</v>
      </c>
      <c r="AI24" s="24" t="s">
        <v>90</v>
      </c>
      <c r="AJ24" s="24" t="s">
        <v>90</v>
      </c>
      <c r="AK24" s="24" t="s">
        <v>90</v>
      </c>
      <c r="AL24" s="24" t="s">
        <v>90</v>
      </c>
      <c r="AM24" s="24" t="s">
        <v>90</v>
      </c>
      <c r="AN24" s="24" t="s">
        <v>90</v>
      </c>
      <c r="AO24" s="24" t="s">
        <v>90</v>
      </c>
      <c r="AP24" s="24" t="s">
        <v>91</v>
      </c>
      <c r="AQ24" s="24" t="s">
        <v>91</v>
      </c>
      <c r="AR24" s="24" t="s">
        <v>91</v>
      </c>
      <c r="AS24" s="24" t="s">
        <v>92</v>
      </c>
      <c r="AT24" s="24" t="s">
        <v>92</v>
      </c>
      <c r="AU24" s="24" t="s">
        <v>92</v>
      </c>
      <c r="AV24" s="24" t="s">
        <v>92</v>
      </c>
      <c r="AW24" s="24" t="s">
        <v>92</v>
      </c>
      <c r="AX24" s="24" t="s">
        <v>92</v>
      </c>
      <c r="AY24" s="24" t="s">
        <v>92</v>
      </c>
      <c r="AZ24" s="24" t="s">
        <v>92</v>
      </c>
      <c r="BA24" s="24" t="s">
        <v>92</v>
      </c>
    </row>
    <row r="25" spans="1:53" s="1" customFormat="1" ht="15.75">
      <c r="A25" s="24">
        <v>2</v>
      </c>
      <c r="B25" s="42" t="s">
        <v>93</v>
      </c>
      <c r="C25" s="42" t="s">
        <v>93</v>
      </c>
      <c r="D25" s="24" t="s">
        <v>94</v>
      </c>
      <c r="E25" s="24" t="s">
        <v>94</v>
      </c>
      <c r="F25" s="24" t="s">
        <v>94</v>
      </c>
      <c r="G25" s="24" t="s">
        <v>94</v>
      </c>
      <c r="H25" s="24" t="s">
        <v>94</v>
      </c>
      <c r="I25" s="24" t="s">
        <v>94</v>
      </c>
      <c r="J25" s="24" t="s">
        <v>94</v>
      </c>
      <c r="K25" s="24" t="s">
        <v>94</v>
      </c>
      <c r="L25" s="24" t="s">
        <v>95</v>
      </c>
      <c r="M25" s="24" t="s">
        <v>95</v>
      </c>
      <c r="N25" s="24" t="s">
        <v>95</v>
      </c>
      <c r="O25" s="24" t="s">
        <v>95</v>
      </c>
      <c r="P25" s="24" t="s">
        <v>96</v>
      </c>
      <c r="Q25" s="24" t="s">
        <v>96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ht="15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</row>
    <row r="27" spans="1:53" s="1" customFormat="1" ht="15.75">
      <c r="A27" s="62" t="s">
        <v>123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</row>
    <row r="28" spans="1:53" s="1" customFormat="1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3" customFormat="1" ht="15.75">
      <c r="A29" s="61" t="s">
        <v>22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B29" s="61" t="s">
        <v>23</v>
      </c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N29" s="61" t="s">
        <v>24</v>
      </c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53" s="7" customFormat="1" ht="87" customHeight="1">
      <c r="A30" s="77" t="s">
        <v>9</v>
      </c>
      <c r="B30" s="77"/>
      <c r="C30" s="76" t="s">
        <v>97</v>
      </c>
      <c r="D30" s="76"/>
      <c r="E30" s="76"/>
      <c r="F30" s="76" t="s">
        <v>98</v>
      </c>
      <c r="G30" s="76"/>
      <c r="H30" s="76"/>
      <c r="I30" s="76"/>
      <c r="J30" s="77" t="s">
        <v>25</v>
      </c>
      <c r="K30" s="77"/>
      <c r="L30" s="77"/>
      <c r="M30" s="77"/>
      <c r="N30" s="76" t="s">
        <v>99</v>
      </c>
      <c r="O30" s="76"/>
      <c r="P30" s="76"/>
      <c r="Q30" s="76"/>
      <c r="R30" s="76" t="s">
        <v>100</v>
      </c>
      <c r="S30" s="76"/>
      <c r="T30" s="76"/>
      <c r="U30" s="76"/>
      <c r="V30" s="77" t="s">
        <v>27</v>
      </c>
      <c r="W30" s="77"/>
      <c r="X30" s="77"/>
      <c r="Y30" s="77" t="s">
        <v>28</v>
      </c>
      <c r="Z30" s="77"/>
      <c r="AA30" s="26"/>
      <c r="AB30" s="76" t="s">
        <v>29</v>
      </c>
      <c r="AC30" s="76"/>
      <c r="AD30" s="76"/>
      <c r="AE30" s="76"/>
      <c r="AF30" s="76"/>
      <c r="AG30" s="76"/>
      <c r="AH30" s="76"/>
      <c r="AI30" s="77" t="s">
        <v>30</v>
      </c>
      <c r="AJ30" s="77"/>
      <c r="AK30" s="77" t="s">
        <v>31</v>
      </c>
      <c r="AL30" s="77"/>
      <c r="AM30" s="26"/>
      <c r="AN30" s="78" t="s">
        <v>101</v>
      </c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60"/>
      <c r="AZ30" s="77" t="s">
        <v>30</v>
      </c>
      <c r="BA30" s="77"/>
    </row>
    <row r="31" spans="1:53" ht="15.75">
      <c r="A31" s="68">
        <v>1</v>
      </c>
      <c r="B31" s="68"/>
      <c r="C31" s="68">
        <v>35</v>
      </c>
      <c r="D31" s="68"/>
      <c r="E31" s="68"/>
      <c r="F31" s="68">
        <v>6</v>
      </c>
      <c r="G31" s="68"/>
      <c r="H31" s="68"/>
      <c r="I31" s="68"/>
      <c r="J31" s="68">
        <v>0</v>
      </c>
      <c r="K31" s="68"/>
      <c r="L31" s="68"/>
      <c r="M31" s="68"/>
      <c r="N31" s="68">
        <v>0</v>
      </c>
      <c r="O31" s="68"/>
      <c r="P31" s="68"/>
      <c r="Q31" s="68"/>
      <c r="R31" s="68">
        <v>0</v>
      </c>
      <c r="S31" s="68"/>
      <c r="T31" s="68"/>
      <c r="U31" s="68"/>
      <c r="V31" s="68">
        <v>11</v>
      </c>
      <c r="W31" s="68"/>
      <c r="X31" s="68"/>
      <c r="Y31" s="68">
        <v>52</v>
      </c>
      <c r="Z31" s="68"/>
      <c r="AA31" s="23"/>
      <c r="AB31" s="69" t="s">
        <v>102</v>
      </c>
      <c r="AC31" s="69"/>
      <c r="AD31" s="69"/>
      <c r="AE31" s="69"/>
      <c r="AF31" s="69"/>
      <c r="AG31" s="69"/>
      <c r="AH31" s="69"/>
      <c r="AI31" s="68">
        <v>3</v>
      </c>
      <c r="AJ31" s="68"/>
      <c r="AK31" s="68">
        <v>8</v>
      </c>
      <c r="AL31" s="68"/>
      <c r="AM31" s="23"/>
      <c r="AN31" s="70" t="s">
        <v>103</v>
      </c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1"/>
      <c r="AZ31" s="70">
        <v>3</v>
      </c>
      <c r="BA31" s="71"/>
    </row>
    <row r="32" spans="1:53" ht="15.75">
      <c r="A32" s="68">
        <v>2</v>
      </c>
      <c r="B32" s="68"/>
      <c r="C32" s="68">
        <v>0</v>
      </c>
      <c r="D32" s="68"/>
      <c r="E32" s="68"/>
      <c r="F32" s="68">
        <v>0</v>
      </c>
      <c r="G32" s="68"/>
      <c r="H32" s="68"/>
      <c r="I32" s="68"/>
      <c r="J32" s="67">
        <v>10</v>
      </c>
      <c r="K32" s="67"/>
      <c r="L32" s="67"/>
      <c r="M32" s="67"/>
      <c r="N32" s="68">
        <v>2</v>
      </c>
      <c r="O32" s="68"/>
      <c r="P32" s="68"/>
      <c r="Q32" s="68"/>
      <c r="R32" s="68">
        <v>4</v>
      </c>
      <c r="S32" s="68"/>
      <c r="T32" s="68"/>
      <c r="U32" s="68"/>
      <c r="V32" s="68">
        <v>0</v>
      </c>
      <c r="W32" s="68"/>
      <c r="X32" s="68"/>
      <c r="Y32" s="68">
        <v>16</v>
      </c>
      <c r="Z32" s="68"/>
      <c r="AA32" s="23"/>
      <c r="AB32" s="69" t="s">
        <v>64</v>
      </c>
      <c r="AC32" s="69"/>
      <c r="AD32" s="69"/>
      <c r="AE32" s="69"/>
      <c r="AF32" s="69"/>
      <c r="AG32" s="69"/>
      <c r="AH32" s="69"/>
      <c r="AI32" s="68">
        <v>3</v>
      </c>
      <c r="AJ32" s="68"/>
      <c r="AK32" s="67">
        <v>2</v>
      </c>
      <c r="AL32" s="67"/>
      <c r="AM32" s="23"/>
      <c r="AN32" s="72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3"/>
      <c r="AZ32" s="72"/>
      <c r="BA32" s="73"/>
    </row>
    <row r="33" spans="1:53" ht="15.75">
      <c r="A33" s="66" t="s">
        <v>28</v>
      </c>
      <c r="B33" s="66"/>
      <c r="C33" s="66">
        <v>35</v>
      </c>
      <c r="D33" s="66"/>
      <c r="E33" s="66"/>
      <c r="F33" s="66">
        <v>6</v>
      </c>
      <c r="G33" s="66"/>
      <c r="H33" s="66"/>
      <c r="I33" s="66"/>
      <c r="J33" s="66">
        <v>10</v>
      </c>
      <c r="K33" s="66"/>
      <c r="L33" s="66"/>
      <c r="M33" s="66"/>
      <c r="N33" s="66">
        <v>2</v>
      </c>
      <c r="O33" s="66"/>
      <c r="P33" s="66"/>
      <c r="Q33" s="66"/>
      <c r="R33" s="66">
        <v>4</v>
      </c>
      <c r="S33" s="66"/>
      <c r="T33" s="66"/>
      <c r="U33" s="66"/>
      <c r="V33" s="66">
        <v>11</v>
      </c>
      <c r="W33" s="66"/>
      <c r="X33" s="66"/>
      <c r="Y33" s="66">
        <v>68</v>
      </c>
      <c r="Z33" s="66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</row>
  </sheetData>
  <sheetProtection/>
  <mergeCells count="95">
    <mergeCell ref="A1:P1"/>
    <mergeCell ref="AL1:BA7"/>
    <mergeCell ref="A2:P2"/>
    <mergeCell ref="A3:P3"/>
    <mergeCell ref="A4:P4"/>
    <mergeCell ref="A5:L5"/>
    <mergeCell ref="N5:AJ5"/>
    <mergeCell ref="N6:AJ6"/>
    <mergeCell ref="A7:AJ7"/>
    <mergeCell ref="A8:AJ8"/>
    <mergeCell ref="A9:AJ9"/>
    <mergeCell ref="F11:S11"/>
    <mergeCell ref="T11:Y11"/>
    <mergeCell ref="Z11:AJ11"/>
    <mergeCell ref="A11:E12"/>
    <mergeCell ref="AL15:AZ15"/>
    <mergeCell ref="F16:AJ16"/>
    <mergeCell ref="AL11:BA11"/>
    <mergeCell ref="F12:S12"/>
    <mergeCell ref="Z12:AJ12"/>
    <mergeCell ref="AL12:BA12"/>
    <mergeCell ref="AL13:BA13"/>
    <mergeCell ref="AL14:AZ14"/>
    <mergeCell ref="A13:E13"/>
    <mergeCell ref="F13:AJ13"/>
    <mergeCell ref="O22:R22"/>
    <mergeCell ref="F14:AJ14"/>
    <mergeCell ref="A15:E15"/>
    <mergeCell ref="J22:N22"/>
    <mergeCell ref="F15:AJ15"/>
    <mergeCell ref="A27:BA27"/>
    <mergeCell ref="AL16:AZ17"/>
    <mergeCell ref="AJ22:AN22"/>
    <mergeCell ref="I18:O18"/>
    <mergeCell ref="P18:AD18"/>
    <mergeCell ref="P19:AD19"/>
    <mergeCell ref="A21:BA21"/>
    <mergeCell ref="A22:A23"/>
    <mergeCell ref="B22:E22"/>
    <mergeCell ref="F22:I22"/>
    <mergeCell ref="AN29:BA29"/>
    <mergeCell ref="S22:W22"/>
    <mergeCell ref="X22:AA22"/>
    <mergeCell ref="AB22:AE22"/>
    <mergeCell ref="AF22:AI22"/>
    <mergeCell ref="AO22:AR22"/>
    <mergeCell ref="AS22:AW22"/>
    <mergeCell ref="A29:Z29"/>
    <mergeCell ref="AB29:AL29"/>
    <mergeCell ref="AX22:BA22"/>
    <mergeCell ref="AK30:AL30"/>
    <mergeCell ref="AN30:AY30"/>
    <mergeCell ref="A30:B30"/>
    <mergeCell ref="C30:E30"/>
    <mergeCell ref="F30:I30"/>
    <mergeCell ref="J30:M30"/>
    <mergeCell ref="N30:Q30"/>
    <mergeCell ref="R30:U30"/>
    <mergeCell ref="V30:X30"/>
    <mergeCell ref="Y30:Z30"/>
    <mergeCell ref="AB30:AH30"/>
    <mergeCell ref="AI30:AJ30"/>
    <mergeCell ref="AZ30:BA30"/>
    <mergeCell ref="A31:B31"/>
    <mergeCell ref="C31:E31"/>
    <mergeCell ref="F31:I31"/>
    <mergeCell ref="J31:M31"/>
    <mergeCell ref="N31:Q31"/>
    <mergeCell ref="R31:U31"/>
    <mergeCell ref="V31:X31"/>
    <mergeCell ref="AZ31:BA32"/>
    <mergeCell ref="A32:B32"/>
    <mergeCell ref="C32:E32"/>
    <mergeCell ref="F32:I32"/>
    <mergeCell ref="J32:M32"/>
    <mergeCell ref="N32:Q32"/>
    <mergeCell ref="R32:U32"/>
    <mergeCell ref="AK31:AL31"/>
    <mergeCell ref="AN31:AY32"/>
    <mergeCell ref="AK32:AL32"/>
    <mergeCell ref="V33:X33"/>
    <mergeCell ref="Y33:Z33"/>
    <mergeCell ref="AI31:AJ31"/>
    <mergeCell ref="V32:X32"/>
    <mergeCell ref="Y32:Z32"/>
    <mergeCell ref="AB32:AH32"/>
    <mergeCell ref="AI32:AJ32"/>
    <mergeCell ref="Y31:Z31"/>
    <mergeCell ref="AB31:AH31"/>
    <mergeCell ref="R33:U33"/>
    <mergeCell ref="N33:Q33"/>
    <mergeCell ref="A33:B33"/>
    <mergeCell ref="C33:E33"/>
    <mergeCell ref="F33:I33"/>
    <mergeCell ref="J33:M33"/>
  </mergeCells>
  <printOptions/>
  <pageMargins left="0.393700787401575" right="0.393700787401575" top="0.393700787401575" bottom="0.393700787401575" header="0" footer="0"/>
  <pageSetup fitToHeight="10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8"/>
  <sheetViews>
    <sheetView tabSelected="1" zoomScalePageLayoutView="0" workbookViewId="0" topLeftCell="A1">
      <selection activeCell="F16" sqref="F16"/>
    </sheetView>
  </sheetViews>
  <sheetFormatPr defaultColWidth="9.00390625" defaultRowHeight="15.75"/>
  <cols>
    <col min="1" max="1" width="3.625" style="0" customWidth="1"/>
    <col min="2" max="2" width="38.625" style="0" customWidth="1"/>
    <col min="3" max="3" width="4.625" style="0" customWidth="1"/>
    <col min="4" max="4" width="7.375" style="0" customWidth="1"/>
    <col min="5" max="6" width="6.625" style="0" customWidth="1"/>
    <col min="7" max="7" width="6.125" style="0" customWidth="1"/>
    <col min="8" max="8" width="6.625" style="0" customWidth="1"/>
    <col min="9" max="9" width="8.125" style="0" customWidth="1"/>
    <col min="10" max="10" width="7.125" style="0" customWidth="1"/>
    <col min="11" max="11" width="5.625" style="0" customWidth="1"/>
    <col min="12" max="13" width="4.125" style="0" customWidth="1"/>
    <col min="14" max="14" width="5.625" style="0" customWidth="1"/>
    <col min="15" max="15" width="16.25390625" style="0" customWidth="1"/>
    <col min="16" max="16" width="10.625" style="0" customWidth="1"/>
    <col min="17" max="27" width="4.125" style="0" customWidth="1"/>
  </cols>
  <sheetData>
    <row r="1" spans="1:21" ht="31.5" customHeight="1">
      <c r="A1" s="76" t="s">
        <v>32</v>
      </c>
      <c r="B1" s="104" t="s">
        <v>33</v>
      </c>
      <c r="C1" s="104" t="s">
        <v>34</v>
      </c>
      <c r="D1" s="104"/>
      <c r="E1" s="76" t="s">
        <v>37</v>
      </c>
      <c r="F1" s="104" t="s">
        <v>38</v>
      </c>
      <c r="G1" s="104"/>
      <c r="H1" s="104"/>
      <c r="I1" s="104"/>
      <c r="J1" s="104"/>
      <c r="K1" s="104"/>
      <c r="L1" s="104" t="s">
        <v>46</v>
      </c>
      <c r="M1" s="104"/>
      <c r="N1" s="111"/>
      <c r="O1" s="108" t="s">
        <v>49</v>
      </c>
      <c r="U1" s="1"/>
    </row>
    <row r="2" spans="1:15" ht="15" customHeight="1">
      <c r="A2" s="76"/>
      <c r="B2" s="104"/>
      <c r="C2" s="76" t="s">
        <v>35</v>
      </c>
      <c r="D2" s="76" t="s">
        <v>36</v>
      </c>
      <c r="E2" s="76"/>
      <c r="F2" s="76" t="s">
        <v>39</v>
      </c>
      <c r="G2" s="104" t="s">
        <v>40</v>
      </c>
      <c r="H2" s="104"/>
      <c r="I2" s="104"/>
      <c r="J2" s="105" t="s">
        <v>79</v>
      </c>
      <c r="K2" s="76" t="s">
        <v>45</v>
      </c>
      <c r="L2" s="104" t="s">
        <v>129</v>
      </c>
      <c r="M2" s="104"/>
      <c r="N2" s="28" t="s">
        <v>131</v>
      </c>
      <c r="O2" s="108"/>
    </row>
    <row r="3" spans="1:15" ht="15" customHeight="1">
      <c r="A3" s="76"/>
      <c r="B3" s="104"/>
      <c r="C3" s="76"/>
      <c r="D3" s="76"/>
      <c r="E3" s="76"/>
      <c r="F3" s="76"/>
      <c r="G3" s="76" t="s">
        <v>41</v>
      </c>
      <c r="H3" s="104" t="s">
        <v>42</v>
      </c>
      <c r="I3" s="104"/>
      <c r="J3" s="106"/>
      <c r="K3" s="76"/>
      <c r="L3" s="104" t="s">
        <v>47</v>
      </c>
      <c r="M3" s="104"/>
      <c r="N3" s="108"/>
      <c r="O3" s="108"/>
    </row>
    <row r="4" spans="1:15" ht="15" customHeight="1">
      <c r="A4" s="76"/>
      <c r="B4" s="104"/>
      <c r="C4" s="76"/>
      <c r="D4" s="76"/>
      <c r="E4" s="76"/>
      <c r="F4" s="76"/>
      <c r="G4" s="76"/>
      <c r="H4" s="104"/>
      <c r="I4" s="104"/>
      <c r="J4" s="106"/>
      <c r="K4" s="76"/>
      <c r="L4" s="13">
        <v>1</v>
      </c>
      <c r="M4" s="13">
        <v>2</v>
      </c>
      <c r="N4" s="10">
        <v>3</v>
      </c>
      <c r="O4" s="108"/>
    </row>
    <row r="5" spans="1:15" ht="15" customHeight="1">
      <c r="A5" s="76"/>
      <c r="B5" s="104"/>
      <c r="C5" s="76"/>
      <c r="D5" s="76"/>
      <c r="E5" s="76"/>
      <c r="F5" s="76"/>
      <c r="G5" s="76"/>
      <c r="H5" s="104" t="s">
        <v>43</v>
      </c>
      <c r="I5" s="104" t="s">
        <v>44</v>
      </c>
      <c r="J5" s="106"/>
      <c r="K5" s="76"/>
      <c r="L5" s="104" t="s">
        <v>48</v>
      </c>
      <c r="M5" s="104"/>
      <c r="N5" s="108"/>
      <c r="O5" s="108"/>
    </row>
    <row r="6" spans="1:15" ht="15.75">
      <c r="A6" s="76"/>
      <c r="B6" s="104"/>
      <c r="C6" s="76"/>
      <c r="D6" s="76"/>
      <c r="E6" s="76"/>
      <c r="F6" s="76"/>
      <c r="G6" s="76"/>
      <c r="H6" s="104"/>
      <c r="I6" s="104"/>
      <c r="J6" s="107"/>
      <c r="K6" s="76"/>
      <c r="L6" s="13">
        <v>18</v>
      </c>
      <c r="M6" s="13">
        <v>17</v>
      </c>
      <c r="N6" s="10">
        <v>2</v>
      </c>
      <c r="O6" s="108"/>
    </row>
    <row r="7" spans="1:15" ht="15.75" customHeight="1">
      <c r="A7" s="109" t="s">
        <v>107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1:15" ht="47.25">
      <c r="A8" s="13">
        <v>1</v>
      </c>
      <c r="B8" s="9" t="s">
        <v>50</v>
      </c>
      <c r="C8" s="13"/>
      <c r="D8" s="13">
        <v>2</v>
      </c>
      <c r="E8" s="13">
        <v>3</v>
      </c>
      <c r="F8" s="13">
        <f>E8*30</f>
        <v>90</v>
      </c>
      <c r="G8" s="13">
        <v>26</v>
      </c>
      <c r="H8" s="13">
        <v>10</v>
      </c>
      <c r="I8" s="13">
        <v>16</v>
      </c>
      <c r="J8" s="13">
        <v>6</v>
      </c>
      <c r="K8" s="13">
        <f>F8-G8-J8</f>
        <v>58</v>
      </c>
      <c r="L8" s="13"/>
      <c r="M8" s="13">
        <v>26</v>
      </c>
      <c r="N8" s="10"/>
      <c r="O8" s="10" t="s">
        <v>51</v>
      </c>
    </row>
    <row r="9" spans="1:15" ht="31.5">
      <c r="A9" s="13">
        <v>2</v>
      </c>
      <c r="B9" s="29" t="s">
        <v>60</v>
      </c>
      <c r="C9" s="13"/>
      <c r="D9" s="13">
        <v>2</v>
      </c>
      <c r="E9" s="13">
        <v>3</v>
      </c>
      <c r="F9" s="13">
        <f>E9*30</f>
        <v>90</v>
      </c>
      <c r="G9" s="13">
        <v>30</v>
      </c>
      <c r="H9" s="13">
        <v>10</v>
      </c>
      <c r="I9" s="13">
        <v>20</v>
      </c>
      <c r="J9" s="13">
        <v>8</v>
      </c>
      <c r="K9" s="13">
        <f>F9-G9-J9</f>
        <v>52</v>
      </c>
      <c r="L9" s="13"/>
      <c r="M9" s="13">
        <v>30</v>
      </c>
      <c r="N9" s="10"/>
      <c r="O9" s="10" t="s">
        <v>52</v>
      </c>
    </row>
    <row r="10" spans="1:15" ht="19.5" customHeight="1">
      <c r="A10" s="13">
        <v>3</v>
      </c>
      <c r="B10" s="9" t="s">
        <v>78</v>
      </c>
      <c r="C10" s="13"/>
      <c r="D10" s="13">
        <v>1</v>
      </c>
      <c r="E10" s="13">
        <v>3</v>
      </c>
      <c r="F10" s="13">
        <f>E10*30</f>
        <v>90</v>
      </c>
      <c r="G10" s="13">
        <v>28</v>
      </c>
      <c r="H10" s="13">
        <v>8</v>
      </c>
      <c r="I10" s="13">
        <v>20</v>
      </c>
      <c r="J10" s="13">
        <v>6</v>
      </c>
      <c r="K10" s="13">
        <f>F10-G10-J10</f>
        <v>56</v>
      </c>
      <c r="L10" s="13">
        <v>28</v>
      </c>
      <c r="M10" s="13"/>
      <c r="N10" s="10"/>
      <c r="O10" s="10" t="s">
        <v>121</v>
      </c>
    </row>
    <row r="11" spans="1:15" s="3" customFormat="1" ht="15.75">
      <c r="A11" s="97" t="s">
        <v>41</v>
      </c>
      <c r="B11" s="97"/>
      <c r="C11" s="32"/>
      <c r="D11" s="32">
        <v>3</v>
      </c>
      <c r="E11" s="32">
        <f aca="true" t="shared" si="0" ref="E11:M11">SUM(E8:E10)</f>
        <v>9</v>
      </c>
      <c r="F11" s="32">
        <f t="shared" si="0"/>
        <v>270</v>
      </c>
      <c r="G11" s="32">
        <f t="shared" si="0"/>
        <v>84</v>
      </c>
      <c r="H11" s="32">
        <f t="shared" si="0"/>
        <v>28</v>
      </c>
      <c r="I11" s="32">
        <f t="shared" si="0"/>
        <v>56</v>
      </c>
      <c r="J11" s="32">
        <f t="shared" si="0"/>
        <v>20</v>
      </c>
      <c r="K11" s="32">
        <f t="shared" si="0"/>
        <v>166</v>
      </c>
      <c r="L11" s="32">
        <f t="shared" si="0"/>
        <v>28</v>
      </c>
      <c r="M11" s="32">
        <f t="shared" si="0"/>
        <v>56</v>
      </c>
      <c r="N11" s="32"/>
      <c r="O11" s="45"/>
    </row>
    <row r="12" spans="1:15" s="44" customFormat="1" ht="15.75">
      <c r="A12" s="101" t="s">
        <v>109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3"/>
    </row>
    <row r="13" spans="1:15" ht="15.75" customHeight="1">
      <c r="A13" s="97" t="s">
        <v>108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9.5" customHeight="1">
      <c r="A14" s="8">
        <v>1</v>
      </c>
      <c r="B14" s="9" t="s">
        <v>54</v>
      </c>
      <c r="C14" s="13">
        <v>1</v>
      </c>
      <c r="D14" s="13"/>
      <c r="E14" s="31">
        <v>5</v>
      </c>
      <c r="F14" s="31">
        <f aca="true" t="shared" si="1" ref="F14:F26">E14*30</f>
        <v>150</v>
      </c>
      <c r="G14" s="31">
        <v>40</v>
      </c>
      <c r="H14" s="31">
        <v>16</v>
      </c>
      <c r="I14" s="31">
        <v>24</v>
      </c>
      <c r="J14" s="13">
        <v>10</v>
      </c>
      <c r="K14" s="13">
        <f aca="true" t="shared" si="2" ref="K14:K26">F14-G14-J14</f>
        <v>100</v>
      </c>
      <c r="L14" s="13">
        <v>40</v>
      </c>
      <c r="M14" s="13"/>
      <c r="N14" s="10"/>
      <c r="O14" s="5" t="s">
        <v>115</v>
      </c>
    </row>
    <row r="15" spans="1:15" ht="19.5" customHeight="1">
      <c r="A15" s="8">
        <v>2</v>
      </c>
      <c r="B15" s="9" t="s">
        <v>55</v>
      </c>
      <c r="C15" s="13">
        <v>1</v>
      </c>
      <c r="D15" s="13"/>
      <c r="E15" s="31">
        <v>5</v>
      </c>
      <c r="F15" s="31">
        <f t="shared" si="1"/>
        <v>150</v>
      </c>
      <c r="G15" s="31">
        <v>50</v>
      </c>
      <c r="H15" s="31">
        <v>20</v>
      </c>
      <c r="I15" s="31">
        <v>30</v>
      </c>
      <c r="J15" s="13">
        <v>10</v>
      </c>
      <c r="K15" s="13">
        <f t="shared" si="2"/>
        <v>90</v>
      </c>
      <c r="L15" s="13">
        <v>50</v>
      </c>
      <c r="M15" s="13"/>
      <c r="N15" s="10"/>
      <c r="O15" s="5" t="s">
        <v>52</v>
      </c>
    </row>
    <row r="16" spans="1:15" ht="19.5" customHeight="1">
      <c r="A16" s="8">
        <v>3</v>
      </c>
      <c r="B16" s="9" t="s">
        <v>77</v>
      </c>
      <c r="C16" s="13">
        <v>1</v>
      </c>
      <c r="D16" s="13"/>
      <c r="E16" s="31">
        <v>5</v>
      </c>
      <c r="F16" s="31">
        <f t="shared" si="1"/>
        <v>150</v>
      </c>
      <c r="G16" s="31">
        <v>50</v>
      </c>
      <c r="H16" s="31">
        <v>20</v>
      </c>
      <c r="I16" s="31">
        <v>30</v>
      </c>
      <c r="J16" s="13">
        <v>10</v>
      </c>
      <c r="K16" s="13">
        <f t="shared" si="2"/>
        <v>90</v>
      </c>
      <c r="L16" s="13">
        <v>50</v>
      </c>
      <c r="M16" s="13"/>
      <c r="N16" s="10"/>
      <c r="O16" s="5" t="s">
        <v>115</v>
      </c>
    </row>
    <row r="17" spans="1:15" ht="31.5">
      <c r="A17" s="8">
        <v>4</v>
      </c>
      <c r="B17" s="9" t="s">
        <v>59</v>
      </c>
      <c r="C17" s="13">
        <v>1</v>
      </c>
      <c r="D17" s="13"/>
      <c r="E17" s="31">
        <v>5</v>
      </c>
      <c r="F17" s="31">
        <f t="shared" si="1"/>
        <v>150</v>
      </c>
      <c r="G17" s="31">
        <v>50</v>
      </c>
      <c r="H17" s="31">
        <v>20</v>
      </c>
      <c r="I17" s="31">
        <v>30</v>
      </c>
      <c r="J17" s="13">
        <v>10</v>
      </c>
      <c r="K17" s="13">
        <f t="shared" si="2"/>
        <v>90</v>
      </c>
      <c r="L17" s="13">
        <v>50</v>
      </c>
      <c r="M17" s="13"/>
      <c r="N17" s="10"/>
      <c r="O17" s="5" t="s">
        <v>115</v>
      </c>
    </row>
    <row r="18" spans="1:15" ht="19.5" customHeight="1">
      <c r="A18" s="8">
        <v>5</v>
      </c>
      <c r="B18" s="9" t="s">
        <v>61</v>
      </c>
      <c r="C18" s="13"/>
      <c r="D18" s="13">
        <v>1</v>
      </c>
      <c r="E18" s="31">
        <v>4</v>
      </c>
      <c r="F18" s="31">
        <f t="shared" si="1"/>
        <v>120</v>
      </c>
      <c r="G18" s="31">
        <v>36</v>
      </c>
      <c r="H18" s="31">
        <v>10</v>
      </c>
      <c r="I18" s="31">
        <v>26</v>
      </c>
      <c r="J18" s="13">
        <v>8</v>
      </c>
      <c r="K18" s="13">
        <f t="shared" si="2"/>
        <v>76</v>
      </c>
      <c r="L18" s="13">
        <v>36</v>
      </c>
      <c r="M18" s="13"/>
      <c r="N18" s="10"/>
      <c r="O18" s="5" t="s">
        <v>115</v>
      </c>
    </row>
    <row r="19" spans="1:15" ht="30.75" customHeight="1">
      <c r="A19" s="8">
        <v>6</v>
      </c>
      <c r="B19" s="9" t="s">
        <v>53</v>
      </c>
      <c r="C19" s="13"/>
      <c r="D19" s="13">
        <v>1</v>
      </c>
      <c r="E19" s="13">
        <v>3</v>
      </c>
      <c r="F19" s="13">
        <f t="shared" si="1"/>
        <v>90</v>
      </c>
      <c r="G19" s="13">
        <v>30</v>
      </c>
      <c r="H19" s="13">
        <v>10</v>
      </c>
      <c r="I19" s="13">
        <v>20</v>
      </c>
      <c r="J19" s="13">
        <v>6</v>
      </c>
      <c r="K19" s="13">
        <f t="shared" si="2"/>
        <v>54</v>
      </c>
      <c r="L19" s="13">
        <v>30</v>
      </c>
      <c r="M19" s="13"/>
      <c r="N19" s="10"/>
      <c r="O19" s="5" t="s">
        <v>115</v>
      </c>
    </row>
    <row r="20" spans="1:15" ht="19.5" customHeight="1">
      <c r="A20" s="8">
        <v>7</v>
      </c>
      <c r="B20" s="15" t="s">
        <v>76</v>
      </c>
      <c r="C20" s="13"/>
      <c r="D20" s="13">
        <v>1</v>
      </c>
      <c r="E20" s="31">
        <v>3</v>
      </c>
      <c r="F20" s="31">
        <f t="shared" si="1"/>
        <v>90</v>
      </c>
      <c r="G20" s="31">
        <v>30</v>
      </c>
      <c r="H20" s="31">
        <v>10</v>
      </c>
      <c r="I20" s="31">
        <v>20</v>
      </c>
      <c r="J20" s="13">
        <v>6</v>
      </c>
      <c r="K20" s="13">
        <f t="shared" si="2"/>
        <v>54</v>
      </c>
      <c r="L20" s="13">
        <v>30</v>
      </c>
      <c r="M20" s="13"/>
      <c r="N20" s="10"/>
      <c r="O20" s="5" t="s">
        <v>116</v>
      </c>
    </row>
    <row r="21" spans="1:15" ht="19.5" customHeight="1">
      <c r="A21" s="8">
        <v>8</v>
      </c>
      <c r="B21" s="9" t="s">
        <v>56</v>
      </c>
      <c r="C21" s="13">
        <v>2</v>
      </c>
      <c r="D21" s="13"/>
      <c r="E21" s="31">
        <v>4</v>
      </c>
      <c r="F21" s="31">
        <f t="shared" si="1"/>
        <v>120</v>
      </c>
      <c r="G21" s="31">
        <v>36</v>
      </c>
      <c r="H21" s="31">
        <v>10</v>
      </c>
      <c r="I21" s="31">
        <v>26</v>
      </c>
      <c r="J21" s="13">
        <v>8</v>
      </c>
      <c r="K21" s="13">
        <f t="shared" si="2"/>
        <v>76</v>
      </c>
      <c r="L21" s="13"/>
      <c r="M21" s="13">
        <v>36</v>
      </c>
      <c r="N21" s="10"/>
      <c r="O21" s="5" t="s">
        <v>115</v>
      </c>
    </row>
    <row r="22" spans="1:15" ht="19.5" customHeight="1">
      <c r="A22" s="8">
        <v>9</v>
      </c>
      <c r="B22" s="9" t="s">
        <v>62</v>
      </c>
      <c r="C22" s="13">
        <v>2</v>
      </c>
      <c r="D22" s="13"/>
      <c r="E22" s="13">
        <v>5</v>
      </c>
      <c r="F22" s="13">
        <f t="shared" si="1"/>
        <v>150</v>
      </c>
      <c r="G22" s="13">
        <v>50</v>
      </c>
      <c r="H22" s="13">
        <v>20</v>
      </c>
      <c r="I22" s="13">
        <v>30</v>
      </c>
      <c r="J22" s="13">
        <v>10</v>
      </c>
      <c r="K22" s="13">
        <f t="shared" si="2"/>
        <v>90</v>
      </c>
      <c r="L22" s="13"/>
      <c r="M22" s="13">
        <v>50</v>
      </c>
      <c r="N22" s="10"/>
      <c r="O22" s="5" t="s">
        <v>115</v>
      </c>
    </row>
    <row r="23" spans="1:15" ht="19.5" customHeight="1">
      <c r="A23" s="8">
        <v>10</v>
      </c>
      <c r="B23" s="9" t="s">
        <v>58</v>
      </c>
      <c r="C23" s="13">
        <v>2</v>
      </c>
      <c r="D23" s="13"/>
      <c r="E23" s="13">
        <v>5</v>
      </c>
      <c r="F23" s="13">
        <f t="shared" si="1"/>
        <v>150</v>
      </c>
      <c r="G23" s="13">
        <v>50</v>
      </c>
      <c r="H23" s="13">
        <v>20</v>
      </c>
      <c r="I23" s="13">
        <v>30</v>
      </c>
      <c r="J23" s="13">
        <v>10</v>
      </c>
      <c r="K23" s="13">
        <f t="shared" si="2"/>
        <v>90</v>
      </c>
      <c r="L23" s="13"/>
      <c r="M23" s="13">
        <v>50</v>
      </c>
      <c r="N23" s="10"/>
      <c r="O23" s="5" t="s">
        <v>115</v>
      </c>
    </row>
    <row r="24" spans="1:15" ht="30.75" customHeight="1">
      <c r="A24" s="8">
        <v>11</v>
      </c>
      <c r="B24" s="9" t="s">
        <v>57</v>
      </c>
      <c r="C24" s="13">
        <v>2</v>
      </c>
      <c r="D24" s="13"/>
      <c r="E24" s="13">
        <v>5</v>
      </c>
      <c r="F24" s="13">
        <f t="shared" si="1"/>
        <v>150</v>
      </c>
      <c r="G24" s="13">
        <v>50</v>
      </c>
      <c r="H24" s="13">
        <v>20</v>
      </c>
      <c r="I24" s="13">
        <v>30</v>
      </c>
      <c r="J24" s="13">
        <v>10</v>
      </c>
      <c r="K24" s="13">
        <f t="shared" si="2"/>
        <v>90</v>
      </c>
      <c r="L24" s="13"/>
      <c r="M24" s="13">
        <v>50</v>
      </c>
      <c r="N24" s="10"/>
      <c r="O24" s="5" t="s">
        <v>52</v>
      </c>
    </row>
    <row r="25" spans="1:15" ht="31.5" customHeight="1">
      <c r="A25" s="8">
        <v>12</v>
      </c>
      <c r="B25" s="30" t="s">
        <v>81</v>
      </c>
      <c r="C25" s="13"/>
      <c r="D25" s="13">
        <v>2</v>
      </c>
      <c r="E25" s="31">
        <v>4</v>
      </c>
      <c r="F25" s="31">
        <f t="shared" si="1"/>
        <v>120</v>
      </c>
      <c r="G25" s="31">
        <v>36</v>
      </c>
      <c r="H25" s="31">
        <v>10</v>
      </c>
      <c r="I25" s="31">
        <v>26</v>
      </c>
      <c r="J25" s="13">
        <v>8</v>
      </c>
      <c r="K25" s="13">
        <f t="shared" si="2"/>
        <v>76</v>
      </c>
      <c r="L25" s="13"/>
      <c r="M25" s="13">
        <v>36</v>
      </c>
      <c r="N25" s="10"/>
      <c r="O25" s="5" t="s">
        <v>115</v>
      </c>
    </row>
    <row r="26" spans="1:15" ht="19.5" customHeight="1">
      <c r="A26" s="8">
        <v>13</v>
      </c>
      <c r="B26" s="9" t="s">
        <v>80</v>
      </c>
      <c r="C26" s="13"/>
      <c r="D26" s="13">
        <v>2</v>
      </c>
      <c r="E26" s="13">
        <v>4</v>
      </c>
      <c r="F26" s="13">
        <f t="shared" si="1"/>
        <v>120</v>
      </c>
      <c r="G26" s="13">
        <v>36</v>
      </c>
      <c r="H26" s="13">
        <v>10</v>
      </c>
      <c r="I26" s="13">
        <v>26</v>
      </c>
      <c r="J26" s="13">
        <v>8</v>
      </c>
      <c r="K26" s="13">
        <f t="shared" si="2"/>
        <v>76</v>
      </c>
      <c r="L26" s="13"/>
      <c r="M26" s="13">
        <v>36</v>
      </c>
      <c r="N26" s="10"/>
      <c r="O26" s="5" t="s">
        <v>116</v>
      </c>
    </row>
    <row r="27" spans="1:15" s="3" customFormat="1" ht="15.75">
      <c r="A27" s="97" t="s">
        <v>41</v>
      </c>
      <c r="B27" s="97"/>
      <c r="C27" s="32">
        <v>8</v>
      </c>
      <c r="D27" s="32">
        <v>5</v>
      </c>
      <c r="E27" s="32">
        <f aca="true" t="shared" si="3" ref="E27:M27">SUM(E14:E26)</f>
        <v>57</v>
      </c>
      <c r="F27" s="32">
        <f t="shared" si="3"/>
        <v>1710</v>
      </c>
      <c r="G27" s="32">
        <f t="shared" si="3"/>
        <v>544</v>
      </c>
      <c r="H27" s="32">
        <f t="shared" si="3"/>
        <v>196</v>
      </c>
      <c r="I27" s="32">
        <f t="shared" si="3"/>
        <v>348</v>
      </c>
      <c r="J27" s="32">
        <f t="shared" si="3"/>
        <v>114</v>
      </c>
      <c r="K27" s="32">
        <f t="shared" si="3"/>
        <v>1052</v>
      </c>
      <c r="L27" s="32">
        <f t="shared" si="3"/>
        <v>286</v>
      </c>
      <c r="M27" s="32">
        <f t="shared" si="3"/>
        <v>258</v>
      </c>
      <c r="N27" s="32"/>
      <c r="O27" s="11"/>
    </row>
    <row r="28" spans="1:15" ht="15.75" customHeight="1">
      <c r="A28" s="97" t="s">
        <v>63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1:15" ht="19.5" customHeight="1">
      <c r="A29" s="8">
        <v>1</v>
      </c>
      <c r="B29" s="9" t="s">
        <v>64</v>
      </c>
      <c r="C29" s="8"/>
      <c r="D29" s="8"/>
      <c r="E29" s="8">
        <v>3</v>
      </c>
      <c r="F29" s="8">
        <f>E29*30</f>
        <v>90</v>
      </c>
      <c r="G29" s="8">
        <v>36</v>
      </c>
      <c r="H29" s="8"/>
      <c r="I29" s="8">
        <v>36</v>
      </c>
      <c r="J29" s="8"/>
      <c r="K29" s="8">
        <v>54</v>
      </c>
      <c r="L29" s="8"/>
      <c r="M29" s="8"/>
      <c r="N29" s="5">
        <v>36</v>
      </c>
      <c r="O29" s="37" t="s">
        <v>121</v>
      </c>
    </row>
    <row r="30" spans="1:15" ht="19.5" customHeight="1">
      <c r="A30" s="8">
        <v>2</v>
      </c>
      <c r="B30" s="9" t="s">
        <v>65</v>
      </c>
      <c r="C30" s="8"/>
      <c r="D30" s="8"/>
      <c r="E30" s="8">
        <v>12</v>
      </c>
      <c r="F30" s="8">
        <f>E30*30</f>
        <v>360</v>
      </c>
      <c r="G30" s="8">
        <v>0</v>
      </c>
      <c r="H30" s="8"/>
      <c r="I30" s="8"/>
      <c r="J30" s="8"/>
      <c r="K30" s="8">
        <v>360</v>
      </c>
      <c r="L30" s="8"/>
      <c r="M30" s="8"/>
      <c r="N30" s="5"/>
      <c r="O30" s="5" t="s">
        <v>115</v>
      </c>
    </row>
    <row r="31" spans="1:15" s="3" customFormat="1" ht="15.75">
      <c r="A31" s="97" t="s">
        <v>41</v>
      </c>
      <c r="B31" s="97"/>
      <c r="C31" s="14"/>
      <c r="D31" s="14"/>
      <c r="E31" s="14">
        <f>SUM(E29:E30)</f>
        <v>15</v>
      </c>
      <c r="F31" s="14">
        <f>SUM(F29:F30)</f>
        <v>450</v>
      </c>
      <c r="G31" s="14">
        <f>SUM(G29:G30)</f>
        <v>36</v>
      </c>
      <c r="H31" s="14"/>
      <c r="I31" s="14">
        <f>SUM(I29:I30)</f>
        <v>36</v>
      </c>
      <c r="J31" s="14"/>
      <c r="K31" s="14">
        <f>SUM(K29:K30)</f>
        <v>414</v>
      </c>
      <c r="L31" s="14"/>
      <c r="M31" s="14"/>
      <c r="N31" s="14">
        <f>SUM(N29:N30)</f>
        <v>36</v>
      </c>
      <c r="O31" s="11"/>
    </row>
    <row r="32" spans="1:15" ht="15.75" customHeight="1">
      <c r="A32" s="97" t="s">
        <v>26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</row>
    <row r="33" spans="1:15" ht="19.5" customHeight="1">
      <c r="A33" s="8">
        <v>1</v>
      </c>
      <c r="B33" s="9" t="s">
        <v>66</v>
      </c>
      <c r="C33" s="8"/>
      <c r="D33" s="8"/>
      <c r="E33" s="8">
        <v>6</v>
      </c>
      <c r="F33" s="8">
        <f>E33*30</f>
        <v>180</v>
      </c>
      <c r="G33" s="8"/>
      <c r="H33" s="8"/>
      <c r="I33" s="8"/>
      <c r="J33" s="8"/>
      <c r="K33" s="8">
        <v>180</v>
      </c>
      <c r="L33" s="8"/>
      <c r="M33" s="8"/>
      <c r="N33" s="5"/>
      <c r="O33" s="5" t="s">
        <v>115</v>
      </c>
    </row>
    <row r="34" spans="1:15" ht="19.5" customHeight="1">
      <c r="A34" s="8">
        <v>2</v>
      </c>
      <c r="B34" s="9" t="s">
        <v>67</v>
      </c>
      <c r="C34" s="8"/>
      <c r="D34" s="8"/>
      <c r="E34" s="8">
        <v>3</v>
      </c>
      <c r="F34" s="8">
        <f>E34*30</f>
        <v>90</v>
      </c>
      <c r="G34" s="8"/>
      <c r="H34" s="8"/>
      <c r="I34" s="8"/>
      <c r="J34" s="8"/>
      <c r="K34" s="8">
        <v>90</v>
      </c>
      <c r="L34" s="8"/>
      <c r="M34" s="8"/>
      <c r="N34" s="5"/>
      <c r="O34" s="5" t="s">
        <v>115</v>
      </c>
    </row>
    <row r="35" spans="1:15" s="3" customFormat="1" ht="15.75">
      <c r="A35" s="97" t="s">
        <v>41</v>
      </c>
      <c r="B35" s="97"/>
      <c r="C35" s="14"/>
      <c r="D35" s="14"/>
      <c r="E35" s="14">
        <f>SUM(E33:E34)</f>
        <v>9</v>
      </c>
      <c r="F35" s="14">
        <f>SUM(F33:F34)</f>
        <v>270</v>
      </c>
      <c r="G35" s="14"/>
      <c r="H35" s="14"/>
      <c r="I35" s="14"/>
      <c r="J35" s="14"/>
      <c r="K35" s="14">
        <f>SUM(K33:K34)</f>
        <v>270</v>
      </c>
      <c r="L35" s="14"/>
      <c r="M35" s="14"/>
      <c r="N35" s="14"/>
      <c r="O35" s="11"/>
    </row>
    <row r="36" spans="1:15" ht="15.75" customHeight="1">
      <c r="A36" s="97" t="s">
        <v>41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5" ht="15.75">
      <c r="A37" s="92" t="s">
        <v>68</v>
      </c>
      <c r="B37" s="92"/>
      <c r="C37" s="92"/>
      <c r="D37" s="92"/>
      <c r="E37" s="17">
        <f aca="true" t="shared" si="4" ref="E37:N37">E11+E27+E31+E35</f>
        <v>90</v>
      </c>
      <c r="F37" s="17">
        <f t="shared" si="4"/>
        <v>2700</v>
      </c>
      <c r="G37" s="17">
        <f t="shared" si="4"/>
        <v>664</v>
      </c>
      <c r="H37" s="17">
        <f t="shared" si="4"/>
        <v>224</v>
      </c>
      <c r="I37" s="17">
        <f t="shared" si="4"/>
        <v>440</v>
      </c>
      <c r="J37" s="17">
        <f t="shared" si="4"/>
        <v>134</v>
      </c>
      <c r="K37" s="17">
        <f t="shared" si="4"/>
        <v>1902</v>
      </c>
      <c r="L37" s="17">
        <f t="shared" si="4"/>
        <v>314</v>
      </c>
      <c r="M37" s="17">
        <f t="shared" si="4"/>
        <v>314</v>
      </c>
      <c r="N37" s="17">
        <f t="shared" si="4"/>
        <v>36</v>
      </c>
      <c r="O37" s="6"/>
    </row>
    <row r="38" spans="1:15" ht="15.75">
      <c r="A38" s="92" t="s">
        <v>69</v>
      </c>
      <c r="B38" s="92"/>
      <c r="C38" s="92"/>
      <c r="D38" s="92"/>
      <c r="E38" s="92"/>
      <c r="F38" s="92"/>
      <c r="G38" s="92"/>
      <c r="H38" s="92"/>
      <c r="I38" s="92"/>
      <c r="J38" s="9"/>
      <c r="K38" s="9"/>
      <c r="L38" s="8">
        <f>L37/18</f>
        <v>17.444444444444443</v>
      </c>
      <c r="M38" s="16">
        <f>M37/17</f>
        <v>18.470588235294116</v>
      </c>
      <c r="N38" s="16">
        <f>N37/N6</f>
        <v>18</v>
      </c>
      <c r="O38" s="6"/>
    </row>
    <row r="39" spans="1:15" ht="15.75">
      <c r="A39" s="92" t="s">
        <v>70</v>
      </c>
      <c r="B39" s="92"/>
      <c r="C39" s="92"/>
      <c r="D39" s="92"/>
      <c r="E39" s="92"/>
      <c r="F39" s="92"/>
      <c r="G39" s="92"/>
      <c r="H39" s="92"/>
      <c r="I39" s="92"/>
      <c r="J39" s="9"/>
      <c r="K39" s="9"/>
      <c r="L39" s="16">
        <v>4</v>
      </c>
      <c r="M39" s="16">
        <v>4</v>
      </c>
      <c r="N39" s="5"/>
      <c r="O39" s="5"/>
    </row>
    <row r="40" spans="1:15" ht="15.75">
      <c r="A40" s="92" t="s">
        <v>71</v>
      </c>
      <c r="B40" s="92"/>
      <c r="C40" s="92"/>
      <c r="D40" s="92"/>
      <c r="E40" s="92"/>
      <c r="F40" s="92"/>
      <c r="G40" s="92"/>
      <c r="H40" s="92"/>
      <c r="I40" s="92"/>
      <c r="J40" s="9"/>
      <c r="K40" s="9"/>
      <c r="L40" s="16">
        <v>4</v>
      </c>
      <c r="M40" s="16">
        <v>4</v>
      </c>
      <c r="N40" s="5"/>
      <c r="O40" s="5"/>
    </row>
    <row r="41" spans="1:14" ht="15.75" customHeight="1">
      <c r="A41" s="116" t="s">
        <v>130</v>
      </c>
      <c r="B41" s="116"/>
      <c r="C41" s="116"/>
      <c r="D41" s="116"/>
      <c r="E41" s="116"/>
      <c r="F41" s="116"/>
      <c r="G41" s="116"/>
      <c r="H41" s="116"/>
      <c r="I41" s="116"/>
      <c r="J41" s="27"/>
      <c r="K41" s="27"/>
      <c r="L41" s="27"/>
      <c r="M41" s="27"/>
      <c r="N41" s="54">
        <v>2</v>
      </c>
    </row>
    <row r="42" spans="1:15" ht="17.25" customHeight="1">
      <c r="A42" s="101" t="s">
        <v>110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17.25" customHeight="1">
      <c r="A43" s="97" t="s">
        <v>108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15" ht="19.5" customHeight="1">
      <c r="A44" s="8">
        <v>1</v>
      </c>
      <c r="B44" s="9" t="s">
        <v>54</v>
      </c>
      <c r="C44" s="13">
        <v>1</v>
      </c>
      <c r="D44" s="13"/>
      <c r="E44" s="13">
        <v>5</v>
      </c>
      <c r="F44" s="13">
        <f>E44*30</f>
        <v>150</v>
      </c>
      <c r="G44" s="31">
        <v>40</v>
      </c>
      <c r="H44" s="31">
        <v>16</v>
      </c>
      <c r="I44" s="31">
        <v>24</v>
      </c>
      <c r="J44" s="13">
        <v>10</v>
      </c>
      <c r="K44" s="13">
        <f aca="true" t="shared" si="5" ref="K44:K56">F44-G44-J44</f>
        <v>100</v>
      </c>
      <c r="L44" s="13">
        <v>40</v>
      </c>
      <c r="M44" s="13"/>
      <c r="N44" s="10"/>
      <c r="O44" s="5" t="s">
        <v>115</v>
      </c>
    </row>
    <row r="45" spans="1:15" ht="19.5" customHeight="1">
      <c r="A45" s="8">
        <v>2</v>
      </c>
      <c r="B45" s="9" t="s">
        <v>55</v>
      </c>
      <c r="C45" s="13">
        <v>1</v>
      </c>
      <c r="D45" s="13"/>
      <c r="E45" s="13">
        <v>5</v>
      </c>
      <c r="F45" s="13">
        <f aca="true" t="shared" si="6" ref="F45:F56">E45*30</f>
        <v>150</v>
      </c>
      <c r="G45" s="13">
        <v>50</v>
      </c>
      <c r="H45" s="13">
        <v>20</v>
      </c>
      <c r="I45" s="13">
        <v>30</v>
      </c>
      <c r="J45" s="13">
        <v>10</v>
      </c>
      <c r="K45" s="13">
        <f t="shared" si="5"/>
        <v>90</v>
      </c>
      <c r="L45" s="13">
        <v>50</v>
      </c>
      <c r="M45" s="13"/>
      <c r="N45" s="10"/>
      <c r="O45" s="5" t="s">
        <v>52</v>
      </c>
    </row>
    <row r="46" spans="1:15" ht="19.5" customHeight="1">
      <c r="A46" s="8">
        <v>3</v>
      </c>
      <c r="B46" s="9" t="s">
        <v>77</v>
      </c>
      <c r="C46" s="13">
        <v>1</v>
      </c>
      <c r="D46" s="13"/>
      <c r="E46" s="13">
        <v>5</v>
      </c>
      <c r="F46" s="13">
        <f t="shared" si="6"/>
        <v>150</v>
      </c>
      <c r="G46" s="13">
        <v>50</v>
      </c>
      <c r="H46" s="13">
        <v>20</v>
      </c>
      <c r="I46" s="13">
        <v>30</v>
      </c>
      <c r="J46" s="13">
        <v>10</v>
      </c>
      <c r="K46" s="13">
        <f t="shared" si="5"/>
        <v>90</v>
      </c>
      <c r="L46" s="13">
        <v>50</v>
      </c>
      <c r="M46" s="13"/>
      <c r="N46" s="10"/>
      <c r="O46" s="5" t="s">
        <v>115</v>
      </c>
    </row>
    <row r="47" spans="1:15" ht="31.5">
      <c r="A47" s="8">
        <v>4</v>
      </c>
      <c r="B47" s="9" t="s">
        <v>59</v>
      </c>
      <c r="C47" s="13">
        <v>1</v>
      </c>
      <c r="D47" s="13"/>
      <c r="E47" s="13">
        <v>5</v>
      </c>
      <c r="F47" s="13">
        <f t="shared" si="6"/>
        <v>150</v>
      </c>
      <c r="G47" s="13">
        <v>50</v>
      </c>
      <c r="H47" s="13">
        <v>20</v>
      </c>
      <c r="I47" s="13">
        <v>30</v>
      </c>
      <c r="J47" s="13">
        <v>10</v>
      </c>
      <c r="K47" s="13">
        <f t="shared" si="5"/>
        <v>90</v>
      </c>
      <c r="L47" s="13">
        <v>50</v>
      </c>
      <c r="M47" s="13"/>
      <c r="N47" s="10"/>
      <c r="O47" s="5" t="s">
        <v>115</v>
      </c>
    </row>
    <row r="48" spans="1:15" ht="19.5" customHeight="1">
      <c r="A48" s="8">
        <v>5</v>
      </c>
      <c r="B48" s="9" t="s">
        <v>111</v>
      </c>
      <c r="C48" s="13"/>
      <c r="D48" s="13">
        <v>1</v>
      </c>
      <c r="E48" s="13">
        <v>4</v>
      </c>
      <c r="F48" s="13">
        <f t="shared" si="6"/>
        <v>120</v>
      </c>
      <c r="G48" s="13">
        <v>36</v>
      </c>
      <c r="H48" s="13">
        <v>10</v>
      </c>
      <c r="I48" s="13">
        <v>26</v>
      </c>
      <c r="J48" s="13">
        <v>8</v>
      </c>
      <c r="K48" s="13">
        <f t="shared" si="5"/>
        <v>76</v>
      </c>
      <c r="L48" s="13">
        <v>36</v>
      </c>
      <c r="M48" s="13"/>
      <c r="N48" s="10"/>
      <c r="O48" s="5" t="s">
        <v>116</v>
      </c>
    </row>
    <row r="49" spans="1:15" ht="31.5">
      <c r="A49" s="8">
        <v>6</v>
      </c>
      <c r="B49" s="9" t="s">
        <v>112</v>
      </c>
      <c r="C49" s="13"/>
      <c r="D49" s="13">
        <v>1</v>
      </c>
      <c r="E49" s="13">
        <v>3</v>
      </c>
      <c r="F49" s="13">
        <f t="shared" si="6"/>
        <v>90</v>
      </c>
      <c r="G49" s="13">
        <v>30</v>
      </c>
      <c r="H49" s="13">
        <v>10</v>
      </c>
      <c r="I49" s="13">
        <v>20</v>
      </c>
      <c r="J49" s="13">
        <v>6</v>
      </c>
      <c r="K49" s="13">
        <f t="shared" si="5"/>
        <v>54</v>
      </c>
      <c r="L49" s="13">
        <v>30</v>
      </c>
      <c r="M49" s="13"/>
      <c r="N49" s="10"/>
      <c r="O49" s="5" t="s">
        <v>115</v>
      </c>
    </row>
    <row r="50" spans="1:15" ht="19.5" customHeight="1">
      <c r="A50" s="8">
        <v>7</v>
      </c>
      <c r="B50" s="9" t="s">
        <v>76</v>
      </c>
      <c r="C50" s="13"/>
      <c r="D50" s="13">
        <v>1</v>
      </c>
      <c r="E50" s="13">
        <v>3</v>
      </c>
      <c r="F50" s="13">
        <f t="shared" si="6"/>
        <v>90</v>
      </c>
      <c r="G50" s="13">
        <v>30</v>
      </c>
      <c r="H50" s="13">
        <v>10</v>
      </c>
      <c r="I50" s="13">
        <v>20</v>
      </c>
      <c r="J50" s="13">
        <v>6</v>
      </c>
      <c r="K50" s="13">
        <f t="shared" si="5"/>
        <v>54</v>
      </c>
      <c r="L50" s="13">
        <v>30</v>
      </c>
      <c r="M50" s="13"/>
      <c r="N50" s="10"/>
      <c r="O50" s="5" t="s">
        <v>116</v>
      </c>
    </row>
    <row r="51" spans="1:15" ht="19.5" customHeight="1">
      <c r="A51" s="8">
        <v>8</v>
      </c>
      <c r="B51" s="9" t="s">
        <v>56</v>
      </c>
      <c r="C51" s="13">
        <v>2</v>
      </c>
      <c r="D51" s="13"/>
      <c r="E51" s="31">
        <v>4</v>
      </c>
      <c r="F51" s="13">
        <f t="shared" si="6"/>
        <v>120</v>
      </c>
      <c r="G51" s="31">
        <v>36</v>
      </c>
      <c r="H51" s="31">
        <v>10</v>
      </c>
      <c r="I51" s="31">
        <v>26</v>
      </c>
      <c r="J51" s="13">
        <v>8</v>
      </c>
      <c r="K51" s="13">
        <f t="shared" si="5"/>
        <v>76</v>
      </c>
      <c r="L51" s="13"/>
      <c r="M51" s="13">
        <v>36</v>
      </c>
      <c r="N51" s="10"/>
      <c r="O51" s="5" t="s">
        <v>115</v>
      </c>
    </row>
    <row r="52" spans="1:15" ht="19.5" customHeight="1">
      <c r="A52" s="8">
        <v>9</v>
      </c>
      <c r="B52" s="9" t="s">
        <v>62</v>
      </c>
      <c r="C52" s="13">
        <v>2</v>
      </c>
      <c r="D52" s="13"/>
      <c r="E52" s="13">
        <v>5</v>
      </c>
      <c r="F52" s="13">
        <f t="shared" si="6"/>
        <v>150</v>
      </c>
      <c r="G52" s="13">
        <v>50</v>
      </c>
      <c r="H52" s="13">
        <v>20</v>
      </c>
      <c r="I52" s="13">
        <v>30</v>
      </c>
      <c r="J52" s="13">
        <v>10</v>
      </c>
      <c r="K52" s="13">
        <f t="shared" si="5"/>
        <v>90</v>
      </c>
      <c r="L52" s="13"/>
      <c r="M52" s="13">
        <v>50</v>
      </c>
      <c r="N52" s="10"/>
      <c r="O52" s="5" t="s">
        <v>115</v>
      </c>
    </row>
    <row r="53" spans="1:15" ht="19.5" customHeight="1">
      <c r="A53" s="8">
        <v>10</v>
      </c>
      <c r="B53" s="9" t="s">
        <v>58</v>
      </c>
      <c r="C53" s="13">
        <v>2</v>
      </c>
      <c r="D53" s="13"/>
      <c r="E53" s="13">
        <v>5</v>
      </c>
      <c r="F53" s="13">
        <f t="shared" si="6"/>
        <v>150</v>
      </c>
      <c r="G53" s="13">
        <v>50</v>
      </c>
      <c r="H53" s="13">
        <v>20</v>
      </c>
      <c r="I53" s="13">
        <v>30</v>
      </c>
      <c r="J53" s="13">
        <v>10</v>
      </c>
      <c r="K53" s="13">
        <f t="shared" si="5"/>
        <v>90</v>
      </c>
      <c r="L53" s="13"/>
      <c r="M53" s="13">
        <v>50</v>
      </c>
      <c r="N53" s="10"/>
      <c r="O53" s="5" t="s">
        <v>115</v>
      </c>
    </row>
    <row r="54" spans="1:15" ht="31.5">
      <c r="A54" s="8">
        <v>11</v>
      </c>
      <c r="B54" s="29" t="s">
        <v>57</v>
      </c>
      <c r="C54" s="13">
        <v>2</v>
      </c>
      <c r="D54" s="13"/>
      <c r="E54" s="13">
        <v>5</v>
      </c>
      <c r="F54" s="13">
        <f t="shared" si="6"/>
        <v>150</v>
      </c>
      <c r="G54" s="13">
        <v>50</v>
      </c>
      <c r="H54" s="13">
        <v>20</v>
      </c>
      <c r="I54" s="13">
        <v>30</v>
      </c>
      <c r="J54" s="13">
        <v>10</v>
      </c>
      <c r="K54" s="13">
        <f t="shared" si="5"/>
        <v>90</v>
      </c>
      <c r="L54" s="13"/>
      <c r="M54" s="13">
        <v>50</v>
      </c>
      <c r="N54" s="10"/>
      <c r="O54" s="5" t="s">
        <v>52</v>
      </c>
    </row>
    <row r="55" spans="1:15" ht="31.5">
      <c r="A55" s="8">
        <v>12</v>
      </c>
      <c r="B55" s="9" t="s">
        <v>81</v>
      </c>
      <c r="C55" s="13"/>
      <c r="D55" s="13">
        <v>2</v>
      </c>
      <c r="E55" s="13">
        <v>4</v>
      </c>
      <c r="F55" s="13">
        <f t="shared" si="6"/>
        <v>120</v>
      </c>
      <c r="G55" s="13">
        <v>36</v>
      </c>
      <c r="H55" s="13">
        <v>10</v>
      </c>
      <c r="I55" s="13">
        <v>26</v>
      </c>
      <c r="J55" s="13">
        <v>8</v>
      </c>
      <c r="K55" s="13">
        <f t="shared" si="5"/>
        <v>76</v>
      </c>
      <c r="L55" s="13"/>
      <c r="M55" s="13">
        <v>36</v>
      </c>
      <c r="N55" s="10"/>
      <c r="O55" s="5" t="s">
        <v>115</v>
      </c>
    </row>
    <row r="56" spans="1:15" ht="19.5" customHeight="1">
      <c r="A56" s="8">
        <v>13</v>
      </c>
      <c r="B56" s="9" t="s">
        <v>113</v>
      </c>
      <c r="C56" s="13"/>
      <c r="D56" s="13">
        <v>2</v>
      </c>
      <c r="E56" s="13">
        <v>4</v>
      </c>
      <c r="F56" s="13">
        <f t="shared" si="6"/>
        <v>120</v>
      </c>
      <c r="G56" s="13">
        <v>36</v>
      </c>
      <c r="H56" s="13">
        <v>10</v>
      </c>
      <c r="I56" s="13">
        <v>26</v>
      </c>
      <c r="J56" s="13">
        <v>8</v>
      </c>
      <c r="K56" s="13">
        <f t="shared" si="5"/>
        <v>76</v>
      </c>
      <c r="L56" s="13"/>
      <c r="M56" s="13">
        <v>36</v>
      </c>
      <c r="N56" s="10"/>
      <c r="O56" s="5" t="s">
        <v>115</v>
      </c>
    </row>
    <row r="57" spans="1:15" ht="15.75">
      <c r="A57" s="97" t="s">
        <v>41</v>
      </c>
      <c r="B57" s="97"/>
      <c r="C57" s="32">
        <v>8</v>
      </c>
      <c r="D57" s="32">
        <v>5</v>
      </c>
      <c r="E57" s="32">
        <f aca="true" t="shared" si="7" ref="E57:N57">SUM(E44:E56)</f>
        <v>57</v>
      </c>
      <c r="F57" s="32">
        <f t="shared" si="7"/>
        <v>1710</v>
      </c>
      <c r="G57" s="32">
        <f t="shared" si="7"/>
        <v>544</v>
      </c>
      <c r="H57" s="32">
        <f t="shared" si="7"/>
        <v>196</v>
      </c>
      <c r="I57" s="32">
        <f t="shared" si="7"/>
        <v>348</v>
      </c>
      <c r="J57" s="32">
        <f t="shared" si="7"/>
        <v>114</v>
      </c>
      <c r="K57" s="32">
        <f t="shared" si="7"/>
        <v>1052</v>
      </c>
      <c r="L57" s="32">
        <f t="shared" si="7"/>
        <v>286</v>
      </c>
      <c r="M57" s="32">
        <f t="shared" si="7"/>
        <v>258</v>
      </c>
      <c r="N57" s="32">
        <f t="shared" si="7"/>
        <v>0</v>
      </c>
      <c r="O57" s="11"/>
    </row>
    <row r="58" spans="1:15" ht="15.75">
      <c r="A58" s="97" t="s">
        <v>63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ht="19.5" customHeight="1">
      <c r="A59" s="8">
        <v>1</v>
      </c>
      <c r="B59" s="9" t="s">
        <v>64</v>
      </c>
      <c r="C59" s="8"/>
      <c r="D59" s="8">
        <v>3</v>
      </c>
      <c r="E59" s="8">
        <v>3</v>
      </c>
      <c r="F59" s="8">
        <f>E59*30</f>
        <v>90</v>
      </c>
      <c r="G59" s="8">
        <v>36</v>
      </c>
      <c r="H59" s="8"/>
      <c r="I59" s="8">
        <v>36</v>
      </c>
      <c r="J59" s="8"/>
      <c r="K59" s="8">
        <v>54</v>
      </c>
      <c r="L59" s="8"/>
      <c r="M59" s="8"/>
      <c r="N59" s="5">
        <v>36</v>
      </c>
      <c r="O59" s="37" t="s">
        <v>121</v>
      </c>
    </row>
    <row r="60" spans="1:15" ht="19.5" customHeight="1">
      <c r="A60" s="8">
        <v>2</v>
      </c>
      <c r="B60" s="9" t="s">
        <v>65</v>
      </c>
      <c r="C60" s="8"/>
      <c r="D60" s="8">
        <v>3</v>
      </c>
      <c r="E60" s="8">
        <v>12</v>
      </c>
      <c r="F60" s="8">
        <f>E60*30</f>
        <v>360</v>
      </c>
      <c r="G60" s="8"/>
      <c r="H60" s="8"/>
      <c r="I60" s="8"/>
      <c r="J60" s="8"/>
      <c r="K60" s="8">
        <v>360</v>
      </c>
      <c r="L60" s="8"/>
      <c r="M60" s="8"/>
      <c r="N60" s="5"/>
      <c r="O60" s="5" t="s">
        <v>114</v>
      </c>
    </row>
    <row r="61" spans="1:15" ht="15.75">
      <c r="A61" s="97" t="s">
        <v>41</v>
      </c>
      <c r="B61" s="97"/>
      <c r="C61" s="14"/>
      <c r="D61" s="14">
        <v>2</v>
      </c>
      <c r="E61" s="14">
        <f>SUM(E59:E60)</f>
        <v>15</v>
      </c>
      <c r="F61" s="14">
        <f>SUM(F59:F60)</f>
        <v>450</v>
      </c>
      <c r="G61" s="14">
        <f>SUM(G59:G60)</f>
        <v>36</v>
      </c>
      <c r="H61" s="14"/>
      <c r="I61" s="14">
        <f>SUM(I59:I60)</f>
        <v>36</v>
      </c>
      <c r="J61" s="14"/>
      <c r="K61" s="14">
        <f>SUM(K59:K60)</f>
        <v>414</v>
      </c>
      <c r="L61" s="14"/>
      <c r="M61" s="14"/>
      <c r="N61" s="11">
        <f>SUM(N59:N60)</f>
        <v>36</v>
      </c>
      <c r="O61" s="11"/>
    </row>
    <row r="62" spans="1:15" ht="15.75">
      <c r="A62" s="97" t="s">
        <v>26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ht="19.5" customHeight="1">
      <c r="A63" s="8">
        <v>1</v>
      </c>
      <c r="B63" s="9" t="s">
        <v>66</v>
      </c>
      <c r="C63" s="8"/>
      <c r="D63" s="8">
        <v>3</v>
      </c>
      <c r="E63" s="8">
        <v>6</v>
      </c>
      <c r="F63" s="8">
        <f>+E63*30</f>
        <v>180</v>
      </c>
      <c r="G63" s="8"/>
      <c r="H63" s="8"/>
      <c r="I63" s="8"/>
      <c r="J63" s="8"/>
      <c r="K63" s="8">
        <v>180</v>
      </c>
      <c r="L63" s="8"/>
      <c r="M63" s="8"/>
      <c r="N63" s="5"/>
      <c r="O63" s="5" t="s">
        <v>114</v>
      </c>
    </row>
    <row r="64" spans="1:15" ht="19.5" customHeight="1">
      <c r="A64" s="8">
        <v>2</v>
      </c>
      <c r="B64" s="9" t="s">
        <v>67</v>
      </c>
      <c r="C64" s="8"/>
      <c r="D64" s="8">
        <v>3</v>
      </c>
      <c r="E64" s="8">
        <v>3</v>
      </c>
      <c r="F64" s="8">
        <f>+E64*30</f>
        <v>90</v>
      </c>
      <c r="G64" s="8"/>
      <c r="H64" s="8"/>
      <c r="I64" s="8"/>
      <c r="J64" s="8"/>
      <c r="K64" s="8">
        <v>90</v>
      </c>
      <c r="L64" s="8"/>
      <c r="M64" s="8"/>
      <c r="N64" s="5"/>
      <c r="O64" s="5" t="s">
        <v>114</v>
      </c>
    </row>
    <row r="65" spans="1:15" ht="15.75">
      <c r="A65" s="97" t="s">
        <v>41</v>
      </c>
      <c r="B65" s="97"/>
      <c r="C65" s="14"/>
      <c r="D65" s="14">
        <v>2</v>
      </c>
      <c r="E65" s="14">
        <f>SUM(E63:E64)</f>
        <v>9</v>
      </c>
      <c r="F65" s="14">
        <f>SUM(F63:F64)</f>
        <v>270</v>
      </c>
      <c r="G65" s="14"/>
      <c r="H65" s="14"/>
      <c r="I65" s="14"/>
      <c r="J65" s="14"/>
      <c r="K65" s="14">
        <f>SUM(K63:K64)</f>
        <v>270</v>
      </c>
      <c r="L65" s="14"/>
      <c r="M65" s="14"/>
      <c r="N65" s="11"/>
      <c r="O65" s="11"/>
    </row>
    <row r="66" spans="1:15" ht="15.75">
      <c r="A66" s="97" t="s">
        <v>41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15" ht="15.75">
      <c r="A67" s="92" t="s">
        <v>68</v>
      </c>
      <c r="B67" s="92"/>
      <c r="C67" s="92"/>
      <c r="D67" s="92"/>
      <c r="E67" s="14">
        <f aca="true" t="shared" si="8" ref="E67:N67">E11+E57+E61+E65</f>
        <v>90</v>
      </c>
      <c r="F67" s="14">
        <f t="shared" si="8"/>
        <v>2700</v>
      </c>
      <c r="G67" s="14">
        <f t="shared" si="8"/>
        <v>664</v>
      </c>
      <c r="H67" s="14">
        <f t="shared" si="8"/>
        <v>224</v>
      </c>
      <c r="I67" s="14">
        <f t="shared" si="8"/>
        <v>440</v>
      </c>
      <c r="J67" s="14">
        <f t="shared" si="8"/>
        <v>134</v>
      </c>
      <c r="K67" s="14">
        <f t="shared" si="8"/>
        <v>1902</v>
      </c>
      <c r="L67" s="14">
        <f t="shared" si="8"/>
        <v>314</v>
      </c>
      <c r="M67" s="14">
        <f t="shared" si="8"/>
        <v>314</v>
      </c>
      <c r="N67" s="14">
        <f t="shared" si="8"/>
        <v>36</v>
      </c>
      <c r="O67" s="5"/>
    </row>
    <row r="68" spans="1:15" ht="15.75">
      <c r="A68" s="92" t="s">
        <v>69</v>
      </c>
      <c r="B68" s="92"/>
      <c r="C68" s="92"/>
      <c r="D68" s="92"/>
      <c r="E68" s="92"/>
      <c r="F68" s="92"/>
      <c r="G68" s="92"/>
      <c r="H68" s="92"/>
      <c r="I68" s="92"/>
      <c r="J68" s="27"/>
      <c r="K68" s="9"/>
      <c r="L68" s="8">
        <f>L67/L6</f>
        <v>17.444444444444443</v>
      </c>
      <c r="M68" s="8">
        <f>M67/M6</f>
        <v>18.470588235294116</v>
      </c>
      <c r="N68" s="8">
        <f>N67/N6</f>
        <v>18</v>
      </c>
      <c r="O68" s="6"/>
    </row>
    <row r="69" spans="1:15" ht="15.75">
      <c r="A69" s="92" t="s">
        <v>70</v>
      </c>
      <c r="B69" s="92"/>
      <c r="C69" s="92"/>
      <c r="D69" s="92"/>
      <c r="E69" s="92"/>
      <c r="F69" s="92"/>
      <c r="G69" s="92"/>
      <c r="H69" s="92"/>
      <c r="I69" s="92"/>
      <c r="J69" s="27"/>
      <c r="K69" s="9"/>
      <c r="L69" s="16">
        <v>4</v>
      </c>
      <c r="M69" s="8">
        <v>4</v>
      </c>
      <c r="N69" s="5"/>
      <c r="O69" s="6"/>
    </row>
    <row r="70" spans="1:15" ht="15.75">
      <c r="A70" s="92" t="s">
        <v>71</v>
      </c>
      <c r="B70" s="92"/>
      <c r="C70" s="92"/>
      <c r="D70" s="92"/>
      <c r="E70" s="92"/>
      <c r="F70" s="92"/>
      <c r="G70" s="92"/>
      <c r="H70" s="92"/>
      <c r="I70" s="92"/>
      <c r="J70" s="27"/>
      <c r="K70" s="9"/>
      <c r="L70" s="16">
        <v>4</v>
      </c>
      <c r="M70" s="8">
        <v>4</v>
      </c>
      <c r="N70" s="5"/>
      <c r="O70" s="6"/>
    </row>
    <row r="71" spans="1:14" ht="15.75" customHeight="1">
      <c r="A71" s="116" t="s">
        <v>130</v>
      </c>
      <c r="B71" s="116"/>
      <c r="C71" s="116"/>
      <c r="D71" s="116"/>
      <c r="E71" s="116"/>
      <c r="F71" s="116"/>
      <c r="G71" s="116"/>
      <c r="H71" s="116"/>
      <c r="I71" s="116"/>
      <c r="J71" s="27"/>
      <c r="K71" s="27"/>
      <c r="L71" s="27"/>
      <c r="M71" s="27"/>
      <c r="N71" s="54">
        <v>2</v>
      </c>
    </row>
    <row r="72" spans="1:15" ht="15.75">
      <c r="A72" s="96" t="s">
        <v>132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</row>
    <row r="73" spans="1:15" ht="15.75">
      <c r="A73" s="97" t="s">
        <v>108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  <row r="74" spans="1:15" ht="15.75">
      <c r="A74" s="8">
        <v>1</v>
      </c>
      <c r="B74" s="9" t="s">
        <v>54</v>
      </c>
      <c r="C74" s="13">
        <v>1</v>
      </c>
      <c r="D74" s="13"/>
      <c r="E74" s="13">
        <v>5</v>
      </c>
      <c r="F74" s="13">
        <f aca="true" t="shared" si="9" ref="F74:F84">E74*30</f>
        <v>150</v>
      </c>
      <c r="G74" s="36">
        <v>40</v>
      </c>
      <c r="H74" s="36">
        <v>16</v>
      </c>
      <c r="I74" s="36">
        <v>24</v>
      </c>
      <c r="J74" s="13">
        <v>10</v>
      </c>
      <c r="K74" s="13">
        <f aca="true" t="shared" si="10" ref="K74:K79">F74-G74-J74</f>
        <v>100</v>
      </c>
      <c r="L74" s="13">
        <v>40</v>
      </c>
      <c r="M74" s="13"/>
      <c r="N74" s="10"/>
      <c r="O74" s="37" t="s">
        <v>115</v>
      </c>
    </row>
    <row r="75" spans="1:15" ht="15.75">
      <c r="A75" s="8">
        <v>2</v>
      </c>
      <c r="B75" s="9" t="s">
        <v>55</v>
      </c>
      <c r="C75" s="13">
        <v>1</v>
      </c>
      <c r="D75" s="13"/>
      <c r="E75" s="13">
        <v>5</v>
      </c>
      <c r="F75" s="13">
        <f t="shared" si="9"/>
        <v>150</v>
      </c>
      <c r="G75" s="13">
        <v>50</v>
      </c>
      <c r="H75" s="13">
        <v>20</v>
      </c>
      <c r="I75" s="13">
        <v>30</v>
      </c>
      <c r="J75" s="13">
        <v>10</v>
      </c>
      <c r="K75" s="13">
        <f t="shared" si="10"/>
        <v>90</v>
      </c>
      <c r="L75" s="13">
        <v>50</v>
      </c>
      <c r="M75" s="13"/>
      <c r="N75" s="10"/>
      <c r="O75" s="37" t="s">
        <v>52</v>
      </c>
    </row>
    <row r="76" spans="1:15" ht="18" customHeight="1">
      <c r="A76" s="8">
        <v>3</v>
      </c>
      <c r="B76" s="9" t="s">
        <v>77</v>
      </c>
      <c r="C76" s="13">
        <v>1</v>
      </c>
      <c r="D76" s="13"/>
      <c r="E76" s="13">
        <v>5</v>
      </c>
      <c r="F76" s="13">
        <f t="shared" si="9"/>
        <v>150</v>
      </c>
      <c r="G76" s="13">
        <v>50</v>
      </c>
      <c r="H76" s="13">
        <v>20</v>
      </c>
      <c r="I76" s="13">
        <v>30</v>
      </c>
      <c r="J76" s="13">
        <v>10</v>
      </c>
      <c r="K76" s="13">
        <f t="shared" si="10"/>
        <v>90</v>
      </c>
      <c r="L76" s="13">
        <v>50</v>
      </c>
      <c r="M76" s="13"/>
      <c r="N76" s="10"/>
      <c r="O76" s="37" t="s">
        <v>115</v>
      </c>
    </row>
    <row r="77" spans="1:15" ht="31.5">
      <c r="A77" s="13">
        <v>4</v>
      </c>
      <c r="B77" s="9" t="s">
        <v>59</v>
      </c>
      <c r="C77" s="13">
        <v>1</v>
      </c>
      <c r="D77" s="13"/>
      <c r="E77" s="13">
        <v>5</v>
      </c>
      <c r="F77" s="13">
        <f t="shared" si="9"/>
        <v>150</v>
      </c>
      <c r="G77" s="13">
        <v>50</v>
      </c>
      <c r="H77" s="13">
        <v>20</v>
      </c>
      <c r="I77" s="13">
        <v>30</v>
      </c>
      <c r="J77" s="13">
        <v>10</v>
      </c>
      <c r="K77" s="13">
        <f t="shared" si="10"/>
        <v>90</v>
      </c>
      <c r="L77" s="13">
        <v>50</v>
      </c>
      <c r="M77" s="13"/>
      <c r="N77" s="10"/>
      <c r="O77" s="37" t="s">
        <v>115</v>
      </c>
    </row>
    <row r="78" spans="1:15" ht="15.75">
      <c r="A78" s="13">
        <v>5</v>
      </c>
      <c r="B78" s="9" t="s">
        <v>117</v>
      </c>
      <c r="C78" s="13"/>
      <c r="D78" s="13">
        <v>1</v>
      </c>
      <c r="E78" s="13">
        <v>4</v>
      </c>
      <c r="F78" s="13">
        <f t="shared" si="9"/>
        <v>120</v>
      </c>
      <c r="G78" s="13">
        <v>36</v>
      </c>
      <c r="H78" s="13">
        <v>10</v>
      </c>
      <c r="I78" s="13">
        <v>26</v>
      </c>
      <c r="J78" s="13">
        <v>8</v>
      </c>
      <c r="K78" s="13">
        <f t="shared" si="10"/>
        <v>76</v>
      </c>
      <c r="L78" s="13">
        <v>36</v>
      </c>
      <c r="M78" s="13"/>
      <c r="N78" s="10"/>
      <c r="O78" s="37" t="s">
        <v>52</v>
      </c>
    </row>
    <row r="79" spans="1:15" ht="15.75">
      <c r="A79" s="13">
        <v>6</v>
      </c>
      <c r="B79" s="9" t="s">
        <v>118</v>
      </c>
      <c r="C79" s="13"/>
      <c r="D79" s="13">
        <v>1</v>
      </c>
      <c r="E79" s="36">
        <v>4</v>
      </c>
      <c r="F79" s="13">
        <f t="shared" si="9"/>
        <v>120</v>
      </c>
      <c r="G79" s="13">
        <v>40</v>
      </c>
      <c r="H79" s="13">
        <v>16</v>
      </c>
      <c r="I79" s="13">
        <v>24</v>
      </c>
      <c r="J79" s="13">
        <v>8</v>
      </c>
      <c r="K79" s="13">
        <f t="shared" si="10"/>
        <v>72</v>
      </c>
      <c r="L79" s="13">
        <v>40</v>
      </c>
      <c r="M79" s="13"/>
      <c r="N79" s="10"/>
      <c r="O79" s="37" t="s">
        <v>52</v>
      </c>
    </row>
    <row r="80" spans="1:15" ht="15.75">
      <c r="A80" s="13">
        <v>7</v>
      </c>
      <c r="B80" s="9" t="s">
        <v>122</v>
      </c>
      <c r="C80" s="8"/>
      <c r="D80" s="8">
        <v>1</v>
      </c>
      <c r="E80" s="40">
        <v>3</v>
      </c>
      <c r="F80" s="8">
        <v>90</v>
      </c>
      <c r="G80" s="8">
        <v>30</v>
      </c>
      <c r="H80" s="8">
        <v>10</v>
      </c>
      <c r="I80" s="8">
        <v>20</v>
      </c>
      <c r="J80" s="8">
        <v>6</v>
      </c>
      <c r="K80" s="8">
        <v>54</v>
      </c>
      <c r="L80" s="8">
        <v>30</v>
      </c>
      <c r="M80" s="8"/>
      <c r="N80" s="5"/>
      <c r="O80" s="37" t="s">
        <v>52</v>
      </c>
    </row>
    <row r="81" spans="1:15" ht="15.75">
      <c r="A81" s="13">
        <v>8</v>
      </c>
      <c r="B81" s="9" t="s">
        <v>56</v>
      </c>
      <c r="C81" s="13">
        <v>2</v>
      </c>
      <c r="D81" s="13"/>
      <c r="E81" s="31">
        <v>4</v>
      </c>
      <c r="F81" s="13">
        <f t="shared" si="9"/>
        <v>120</v>
      </c>
      <c r="G81" s="13">
        <v>36</v>
      </c>
      <c r="H81" s="13">
        <v>10</v>
      </c>
      <c r="I81" s="13">
        <v>26</v>
      </c>
      <c r="J81" s="13">
        <v>8</v>
      </c>
      <c r="K81" s="13">
        <f aca="true" t="shared" si="11" ref="K81:K86">F81-G81-J81</f>
        <v>76</v>
      </c>
      <c r="L81" s="13"/>
      <c r="M81" s="13">
        <v>36</v>
      </c>
      <c r="N81" s="10"/>
      <c r="O81" s="37" t="s">
        <v>115</v>
      </c>
    </row>
    <row r="82" spans="1:15" ht="15.75">
      <c r="A82" s="13">
        <v>9</v>
      </c>
      <c r="B82" s="9" t="s">
        <v>119</v>
      </c>
      <c r="C82" s="13">
        <v>2</v>
      </c>
      <c r="D82" s="13"/>
      <c r="E82" s="36">
        <v>4</v>
      </c>
      <c r="F82" s="13">
        <f t="shared" si="9"/>
        <v>120</v>
      </c>
      <c r="G82" s="13">
        <v>40</v>
      </c>
      <c r="H82" s="13">
        <v>16</v>
      </c>
      <c r="I82" s="13">
        <v>24</v>
      </c>
      <c r="J82" s="13">
        <v>8</v>
      </c>
      <c r="K82" s="13">
        <f t="shared" si="11"/>
        <v>72</v>
      </c>
      <c r="L82" s="13"/>
      <c r="M82" s="13">
        <v>40</v>
      </c>
      <c r="N82" s="10"/>
      <c r="O82" s="37" t="s">
        <v>52</v>
      </c>
    </row>
    <row r="83" spans="1:15" ht="15.75">
      <c r="A83" s="13">
        <v>10</v>
      </c>
      <c r="B83" s="9" t="s">
        <v>58</v>
      </c>
      <c r="C83" s="13">
        <v>2</v>
      </c>
      <c r="D83" s="13"/>
      <c r="E83" s="13">
        <v>5</v>
      </c>
      <c r="F83" s="13">
        <f t="shared" si="9"/>
        <v>150</v>
      </c>
      <c r="G83" s="13">
        <v>50</v>
      </c>
      <c r="H83" s="13">
        <v>20</v>
      </c>
      <c r="I83" s="13">
        <v>30</v>
      </c>
      <c r="J83" s="13">
        <v>10</v>
      </c>
      <c r="K83" s="13">
        <f t="shared" si="11"/>
        <v>90</v>
      </c>
      <c r="L83" s="13"/>
      <c r="M83" s="13">
        <v>50</v>
      </c>
      <c r="N83" s="10"/>
      <c r="O83" s="37" t="s">
        <v>115</v>
      </c>
    </row>
    <row r="84" spans="1:15" ht="31.5">
      <c r="A84" s="13">
        <v>11</v>
      </c>
      <c r="B84" s="9" t="s">
        <v>57</v>
      </c>
      <c r="C84" s="13">
        <v>2</v>
      </c>
      <c r="D84" s="13"/>
      <c r="E84" s="13">
        <v>5</v>
      </c>
      <c r="F84" s="36">
        <f t="shared" si="9"/>
        <v>150</v>
      </c>
      <c r="G84" s="13">
        <v>50</v>
      </c>
      <c r="H84" s="13">
        <v>20</v>
      </c>
      <c r="I84" s="13">
        <v>30</v>
      </c>
      <c r="J84" s="13">
        <v>10</v>
      </c>
      <c r="K84" s="13">
        <f t="shared" si="11"/>
        <v>90</v>
      </c>
      <c r="L84" s="13"/>
      <c r="M84" s="13">
        <v>50</v>
      </c>
      <c r="N84" s="10"/>
      <c r="O84" s="37" t="s">
        <v>52</v>
      </c>
    </row>
    <row r="85" spans="1:15" ht="15.75">
      <c r="A85" s="13">
        <v>12</v>
      </c>
      <c r="B85" s="9" t="s">
        <v>120</v>
      </c>
      <c r="C85" s="13"/>
      <c r="D85" s="13">
        <v>2</v>
      </c>
      <c r="E85" s="13">
        <v>4</v>
      </c>
      <c r="F85" s="36">
        <f>E85*30</f>
        <v>120</v>
      </c>
      <c r="G85" s="13">
        <v>40</v>
      </c>
      <c r="H85" s="13">
        <v>16</v>
      </c>
      <c r="I85" s="13">
        <v>24</v>
      </c>
      <c r="J85" s="13">
        <v>6</v>
      </c>
      <c r="K85" s="13">
        <f t="shared" si="11"/>
        <v>74</v>
      </c>
      <c r="L85" s="13"/>
      <c r="M85" s="13">
        <v>40</v>
      </c>
      <c r="N85" s="10"/>
      <c r="O85" s="37" t="s">
        <v>52</v>
      </c>
    </row>
    <row r="86" spans="1:15" ht="31.5">
      <c r="A86" s="13">
        <v>13</v>
      </c>
      <c r="B86" s="9" t="s">
        <v>81</v>
      </c>
      <c r="C86" s="13"/>
      <c r="D86" s="13">
        <v>2</v>
      </c>
      <c r="E86" s="13">
        <v>4</v>
      </c>
      <c r="F86" s="36">
        <f>E86*30</f>
        <v>120</v>
      </c>
      <c r="G86" s="13">
        <v>36</v>
      </c>
      <c r="H86" s="13">
        <v>10</v>
      </c>
      <c r="I86" s="13">
        <v>26</v>
      </c>
      <c r="J86" s="13">
        <v>6</v>
      </c>
      <c r="K86" s="13">
        <f t="shared" si="11"/>
        <v>78</v>
      </c>
      <c r="L86" s="13"/>
      <c r="M86" s="13">
        <v>36</v>
      </c>
      <c r="N86" s="10"/>
      <c r="O86" s="37" t="s">
        <v>115</v>
      </c>
    </row>
    <row r="87" spans="1:15" ht="15.75">
      <c r="A87" s="8"/>
      <c r="B87" s="6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6"/>
    </row>
    <row r="88" spans="1:15" ht="15.75" customHeight="1">
      <c r="A88" s="98" t="s">
        <v>41</v>
      </c>
      <c r="B88" s="99"/>
      <c r="C88" s="32">
        <v>8</v>
      </c>
      <c r="D88" s="32">
        <v>5</v>
      </c>
      <c r="E88" s="39">
        <f>SUM(E74:E87)</f>
        <v>57</v>
      </c>
      <c r="F88" s="39">
        <f aca="true" t="shared" si="12" ref="F88:N88">SUM(F74:F87)</f>
        <v>1710</v>
      </c>
      <c r="G88" s="39">
        <f t="shared" si="12"/>
        <v>548</v>
      </c>
      <c r="H88" s="39">
        <f t="shared" si="12"/>
        <v>204</v>
      </c>
      <c r="I88" s="39">
        <f t="shared" si="12"/>
        <v>344</v>
      </c>
      <c r="J88" s="39">
        <f t="shared" si="12"/>
        <v>110</v>
      </c>
      <c r="K88" s="39">
        <f t="shared" si="12"/>
        <v>1052</v>
      </c>
      <c r="L88" s="39">
        <f t="shared" si="12"/>
        <v>296</v>
      </c>
      <c r="M88" s="39">
        <f t="shared" si="12"/>
        <v>252</v>
      </c>
      <c r="N88" s="39">
        <f t="shared" si="12"/>
        <v>0</v>
      </c>
      <c r="O88" s="11"/>
    </row>
    <row r="89" spans="1:15" ht="15.75">
      <c r="A89" s="100" t="s">
        <v>63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1:15" ht="15.75">
      <c r="A90" s="8">
        <v>1</v>
      </c>
      <c r="B90" s="9" t="s">
        <v>64</v>
      </c>
      <c r="C90" s="8"/>
      <c r="D90" s="8"/>
      <c r="E90" s="8">
        <v>3</v>
      </c>
      <c r="F90" s="8">
        <f>E90*30</f>
        <v>90</v>
      </c>
      <c r="G90" s="8">
        <v>36</v>
      </c>
      <c r="H90" s="8"/>
      <c r="I90" s="8">
        <v>36</v>
      </c>
      <c r="J90" s="8"/>
      <c r="K90" s="8">
        <v>54</v>
      </c>
      <c r="L90" s="8"/>
      <c r="M90" s="8"/>
      <c r="N90" s="5">
        <v>36</v>
      </c>
      <c r="O90" s="37" t="s">
        <v>121</v>
      </c>
    </row>
    <row r="91" spans="1:15" ht="15.75">
      <c r="A91" s="8">
        <v>2</v>
      </c>
      <c r="B91" s="9" t="s">
        <v>65</v>
      </c>
      <c r="C91" s="8"/>
      <c r="D91" s="8"/>
      <c r="E91" s="8">
        <v>12</v>
      </c>
      <c r="F91" s="8">
        <f>E91*30</f>
        <v>360</v>
      </c>
      <c r="G91" s="8"/>
      <c r="H91" s="8"/>
      <c r="I91" s="8"/>
      <c r="J91" s="8"/>
      <c r="K91" s="8">
        <v>360</v>
      </c>
      <c r="L91" s="8"/>
      <c r="M91" s="8"/>
      <c r="N91" s="5"/>
      <c r="O91" s="37" t="s">
        <v>52</v>
      </c>
    </row>
    <row r="92" spans="1:15" ht="15.75">
      <c r="A92" s="97" t="s">
        <v>41</v>
      </c>
      <c r="B92" s="97"/>
      <c r="C92" s="14"/>
      <c r="D92" s="14"/>
      <c r="E92" s="14">
        <f>SUM(E90:E91)</f>
        <v>15</v>
      </c>
      <c r="F92" s="14">
        <f>SUM(F90:F91)</f>
        <v>450</v>
      </c>
      <c r="G92" s="14">
        <f>SUM(G90:G91)</f>
        <v>36</v>
      </c>
      <c r="H92" s="14"/>
      <c r="I92" s="14">
        <f>SUM(I90:I91)</f>
        <v>36</v>
      </c>
      <c r="J92" s="14"/>
      <c r="K92" s="14">
        <f>SUM(K90:K91)</f>
        <v>414</v>
      </c>
      <c r="L92" s="14"/>
      <c r="M92" s="14"/>
      <c r="N92" s="14">
        <f>SUM(N90:N91)</f>
        <v>36</v>
      </c>
      <c r="O92" s="11"/>
    </row>
    <row r="93" spans="1:15" ht="15.75">
      <c r="A93" s="100" t="s">
        <v>26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1:15" ht="15.75">
      <c r="A94" s="8">
        <v>1</v>
      </c>
      <c r="B94" s="9" t="s">
        <v>66</v>
      </c>
      <c r="C94" s="8"/>
      <c r="D94" s="8"/>
      <c r="E94" s="8">
        <v>6</v>
      </c>
      <c r="F94" s="8">
        <f>+E94*30</f>
        <v>180</v>
      </c>
      <c r="G94" s="8"/>
      <c r="H94" s="8"/>
      <c r="I94" s="8"/>
      <c r="J94" s="8"/>
      <c r="K94" s="8">
        <v>180</v>
      </c>
      <c r="L94" s="8"/>
      <c r="M94" s="8"/>
      <c r="N94" s="5"/>
      <c r="O94" s="37" t="s">
        <v>52</v>
      </c>
    </row>
    <row r="95" spans="1:15" ht="15.75">
      <c r="A95" s="8">
        <v>2</v>
      </c>
      <c r="B95" s="9" t="s">
        <v>67</v>
      </c>
      <c r="C95" s="8"/>
      <c r="D95" s="8"/>
      <c r="E95" s="8">
        <v>3</v>
      </c>
      <c r="F95" s="8">
        <f>+E95*30</f>
        <v>90</v>
      </c>
      <c r="G95" s="8"/>
      <c r="H95" s="8"/>
      <c r="I95" s="8"/>
      <c r="J95" s="8"/>
      <c r="K95" s="8">
        <v>90</v>
      </c>
      <c r="L95" s="8"/>
      <c r="M95" s="8"/>
      <c r="N95" s="5"/>
      <c r="O95" s="37" t="s">
        <v>52</v>
      </c>
    </row>
    <row r="96" spans="1:15" ht="15.75">
      <c r="A96" s="97" t="s">
        <v>41</v>
      </c>
      <c r="B96" s="97"/>
      <c r="C96" s="14"/>
      <c r="D96" s="14"/>
      <c r="E96" s="14">
        <f>SUM(E94:E95)</f>
        <v>9</v>
      </c>
      <c r="F96" s="14">
        <f>SUM(F94:F95)</f>
        <v>270</v>
      </c>
      <c r="G96" s="14"/>
      <c r="H96" s="14"/>
      <c r="I96" s="14"/>
      <c r="J96" s="14"/>
      <c r="K96" s="14">
        <f>SUM(K94:K95)</f>
        <v>270</v>
      </c>
      <c r="L96" s="14"/>
      <c r="M96" s="14"/>
      <c r="N96" s="11"/>
      <c r="O96" s="11"/>
    </row>
    <row r="97" spans="1:15" ht="15.75">
      <c r="A97" s="97" t="s">
        <v>41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</row>
    <row r="98" spans="1:15" ht="15.75">
      <c r="A98" s="92" t="s">
        <v>68</v>
      </c>
      <c r="B98" s="92"/>
      <c r="C98" s="92"/>
      <c r="D98" s="92"/>
      <c r="E98" s="14">
        <f>E11+E88+E92+E96</f>
        <v>90</v>
      </c>
      <c r="F98" s="14">
        <f aca="true" t="shared" si="13" ref="F98:N98">F11+F88+F92+F96</f>
        <v>2700</v>
      </c>
      <c r="G98" s="14">
        <f t="shared" si="13"/>
        <v>668</v>
      </c>
      <c r="H98" s="14">
        <f t="shared" si="13"/>
        <v>232</v>
      </c>
      <c r="I98" s="14">
        <f t="shared" si="13"/>
        <v>436</v>
      </c>
      <c r="J98" s="14">
        <f t="shared" si="13"/>
        <v>130</v>
      </c>
      <c r="K98" s="14">
        <f t="shared" si="13"/>
        <v>1902</v>
      </c>
      <c r="L98" s="14">
        <f t="shared" si="13"/>
        <v>324</v>
      </c>
      <c r="M98" s="14">
        <f t="shared" si="13"/>
        <v>308</v>
      </c>
      <c r="N98" s="14">
        <f t="shared" si="13"/>
        <v>36</v>
      </c>
      <c r="O98" s="5"/>
    </row>
    <row r="99" spans="1:15" ht="15.75">
      <c r="A99" s="92" t="s">
        <v>69</v>
      </c>
      <c r="B99" s="92"/>
      <c r="C99" s="92"/>
      <c r="D99" s="92"/>
      <c r="E99" s="92"/>
      <c r="F99" s="92"/>
      <c r="G99" s="92"/>
      <c r="H99" s="92"/>
      <c r="I99" s="92"/>
      <c r="J99" s="27"/>
      <c r="K99" s="9"/>
      <c r="L99" s="8">
        <f>L98/L6</f>
        <v>18</v>
      </c>
      <c r="M99" s="8">
        <f>M98/M6</f>
        <v>18.11764705882353</v>
      </c>
      <c r="N99" s="8">
        <f>N98/N6</f>
        <v>18</v>
      </c>
      <c r="O99" s="6"/>
    </row>
    <row r="100" spans="1:15" ht="15.75">
      <c r="A100" s="92" t="s">
        <v>70</v>
      </c>
      <c r="B100" s="92"/>
      <c r="C100" s="92"/>
      <c r="D100" s="92"/>
      <c r="E100" s="92"/>
      <c r="F100" s="92"/>
      <c r="G100" s="92"/>
      <c r="H100" s="92"/>
      <c r="I100" s="92"/>
      <c r="J100" s="27"/>
      <c r="K100" s="9"/>
      <c r="L100" s="16">
        <v>4</v>
      </c>
      <c r="M100" s="8">
        <v>4</v>
      </c>
      <c r="N100" s="5"/>
      <c r="O100" s="6"/>
    </row>
    <row r="101" spans="1:15" ht="15.75">
      <c r="A101" s="92" t="s">
        <v>71</v>
      </c>
      <c r="B101" s="92"/>
      <c r="C101" s="92"/>
      <c r="D101" s="92"/>
      <c r="E101" s="92"/>
      <c r="F101" s="92"/>
      <c r="G101" s="92"/>
      <c r="H101" s="92"/>
      <c r="I101" s="92"/>
      <c r="J101" s="27"/>
      <c r="K101" s="9"/>
      <c r="L101" s="16">
        <v>4</v>
      </c>
      <c r="M101" s="8">
        <v>4</v>
      </c>
      <c r="N101" s="5"/>
      <c r="O101" s="6"/>
    </row>
    <row r="102" spans="1:14" ht="15.75" customHeight="1">
      <c r="A102" s="116" t="s">
        <v>130</v>
      </c>
      <c r="B102" s="116"/>
      <c r="C102" s="116"/>
      <c r="D102" s="116"/>
      <c r="E102" s="116"/>
      <c r="F102" s="116"/>
      <c r="G102" s="116"/>
      <c r="H102" s="116"/>
      <c r="I102" s="116"/>
      <c r="J102" s="27"/>
      <c r="K102" s="27"/>
      <c r="L102" s="27"/>
      <c r="M102" s="27"/>
      <c r="N102" s="54">
        <v>2</v>
      </c>
    </row>
    <row r="103" spans="1:15" ht="20.2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4"/>
      <c r="L103" s="34"/>
      <c r="M103" s="34"/>
      <c r="N103" s="35"/>
      <c r="O103" s="35"/>
    </row>
    <row r="104" spans="1:15" s="12" customFormat="1" ht="15.75" customHeight="1">
      <c r="A104" s="117" t="s">
        <v>72</v>
      </c>
      <c r="B104" s="117"/>
      <c r="C104" s="117"/>
      <c r="D104" s="117"/>
      <c r="E104" s="46"/>
      <c r="F104" s="46"/>
      <c r="G104" s="46"/>
      <c r="H104" s="46"/>
      <c r="I104" s="115"/>
      <c r="J104" s="115"/>
      <c r="K104" s="115"/>
      <c r="L104" s="115"/>
      <c r="M104" s="46"/>
      <c r="N104" s="47"/>
      <c r="O104" s="48"/>
    </row>
    <row r="105" spans="1:15" s="2" customFormat="1" ht="11.25" customHeight="1">
      <c r="A105" s="49"/>
      <c r="B105" s="49"/>
      <c r="C105" s="49"/>
      <c r="D105" s="49"/>
      <c r="E105" s="93" t="s">
        <v>73</v>
      </c>
      <c r="F105" s="93"/>
      <c r="G105" s="93"/>
      <c r="H105" s="94" t="s">
        <v>74</v>
      </c>
      <c r="I105" s="94"/>
      <c r="J105" s="94"/>
      <c r="K105" s="94"/>
      <c r="L105" s="94"/>
      <c r="M105" s="94"/>
      <c r="N105" s="94"/>
      <c r="O105" s="50"/>
    </row>
    <row r="106" spans="1:15" ht="18.75" customHeight="1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19"/>
      <c r="O106" s="19"/>
    </row>
    <row r="107" spans="1:15" s="12" customFormat="1" ht="15.75">
      <c r="A107" s="113" t="s">
        <v>75</v>
      </c>
      <c r="B107" s="113"/>
      <c r="C107" s="113"/>
      <c r="D107" s="113"/>
      <c r="E107" s="46"/>
      <c r="F107" s="46"/>
      <c r="G107" s="46"/>
      <c r="H107" s="46"/>
      <c r="I107" s="115"/>
      <c r="J107" s="115"/>
      <c r="K107" s="115"/>
      <c r="L107" s="115"/>
      <c r="M107" s="46"/>
      <c r="N107" s="47"/>
      <c r="O107" s="48"/>
    </row>
    <row r="108" spans="1:15" s="2" customFormat="1" ht="11.25">
      <c r="A108" s="49"/>
      <c r="B108" s="49"/>
      <c r="C108" s="49"/>
      <c r="D108" s="49"/>
      <c r="E108" s="93" t="s">
        <v>73</v>
      </c>
      <c r="F108" s="93"/>
      <c r="G108" s="93"/>
      <c r="H108" s="94" t="s">
        <v>74</v>
      </c>
      <c r="I108" s="94"/>
      <c r="J108" s="94"/>
      <c r="K108" s="94"/>
      <c r="L108" s="94"/>
      <c r="M108" s="94"/>
      <c r="N108" s="95"/>
      <c r="O108" s="50"/>
    </row>
    <row r="109" spans="1:15" ht="19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0" spans="1:15" ht="15.75">
      <c r="A110" s="19"/>
      <c r="B110" s="114" t="s">
        <v>128</v>
      </c>
      <c r="C110" s="114"/>
      <c r="D110" s="114"/>
      <c r="E110" s="52"/>
      <c r="F110" s="46"/>
      <c r="G110" s="46"/>
      <c r="H110" s="46"/>
      <c r="I110" s="115"/>
      <c r="J110" s="115"/>
      <c r="K110" s="115"/>
      <c r="L110" s="115"/>
      <c r="M110" s="46"/>
      <c r="N110" s="46"/>
      <c r="O110" s="53"/>
    </row>
    <row r="111" spans="1:15" s="2" customFormat="1" ht="11.25">
      <c r="A111" s="49"/>
      <c r="B111" s="49"/>
      <c r="C111" s="49"/>
      <c r="D111" s="49"/>
      <c r="E111" s="93" t="s">
        <v>73</v>
      </c>
      <c r="F111" s="93"/>
      <c r="G111" s="93"/>
      <c r="H111" s="94" t="s">
        <v>74</v>
      </c>
      <c r="I111" s="94"/>
      <c r="J111" s="94"/>
      <c r="K111" s="94"/>
      <c r="L111" s="94"/>
      <c r="M111" s="94"/>
      <c r="N111" s="95"/>
      <c r="O111" s="50"/>
    </row>
    <row r="118" spans="2:29" ht="18.75"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</row>
  </sheetData>
  <sheetProtection/>
  <mergeCells count="74">
    <mergeCell ref="A67:D67"/>
    <mergeCell ref="A92:B92"/>
    <mergeCell ref="A71:I71"/>
    <mergeCell ref="A93:O93"/>
    <mergeCell ref="A96:B96"/>
    <mergeCell ref="A97:O97"/>
    <mergeCell ref="A98:D98"/>
    <mergeCell ref="A99:I99"/>
    <mergeCell ref="A100:I100"/>
    <mergeCell ref="A104:D104"/>
    <mergeCell ref="I104:L104"/>
    <mergeCell ref="B118:AC118"/>
    <mergeCell ref="E105:G105"/>
    <mergeCell ref="H105:N105"/>
    <mergeCell ref="A107:D107"/>
    <mergeCell ref="E108:G108"/>
    <mergeCell ref="H108:N108"/>
    <mergeCell ref="B110:D110"/>
    <mergeCell ref="I110:L110"/>
    <mergeCell ref="I107:L107"/>
    <mergeCell ref="L3:N3"/>
    <mergeCell ref="L5:N5"/>
    <mergeCell ref="A32:O32"/>
    <mergeCell ref="A27:B27"/>
    <mergeCell ref="H5:H6"/>
    <mergeCell ref="I5:I6"/>
    <mergeCell ref="F2:F6"/>
    <mergeCell ref="G2:I2"/>
    <mergeCell ref="G3:G6"/>
    <mergeCell ref="A66:O66"/>
    <mergeCell ref="A13:O13"/>
    <mergeCell ref="O1:O6"/>
    <mergeCell ref="A11:B11"/>
    <mergeCell ref="A7:O7"/>
    <mergeCell ref="K2:K6"/>
    <mergeCell ref="L2:M2"/>
    <mergeCell ref="E1:E6"/>
    <mergeCell ref="F1:K1"/>
    <mergeCell ref="L1:N1"/>
    <mergeCell ref="A38:I38"/>
    <mergeCell ref="A39:I39"/>
    <mergeCell ref="A58:O58"/>
    <mergeCell ref="A65:B65"/>
    <mergeCell ref="A41:I41"/>
    <mergeCell ref="D2:D6"/>
    <mergeCell ref="A12:O12"/>
    <mergeCell ref="A42:O42"/>
    <mergeCell ref="A57:B57"/>
    <mergeCell ref="H3:I4"/>
    <mergeCell ref="J2:J6"/>
    <mergeCell ref="A1:A6"/>
    <mergeCell ref="B1:B6"/>
    <mergeCell ref="C1:D1"/>
    <mergeCell ref="C2:C6"/>
    <mergeCell ref="A28:O28"/>
    <mergeCell ref="A61:B61"/>
    <mergeCell ref="A43:O43"/>
    <mergeCell ref="A68:I68"/>
    <mergeCell ref="A62:O62"/>
    <mergeCell ref="A36:O36"/>
    <mergeCell ref="A31:B31"/>
    <mergeCell ref="A35:B35"/>
    <mergeCell ref="A40:I40"/>
    <mergeCell ref="A37:D37"/>
    <mergeCell ref="A69:I69"/>
    <mergeCell ref="A70:I70"/>
    <mergeCell ref="E111:G111"/>
    <mergeCell ref="H111:N111"/>
    <mergeCell ref="A72:O72"/>
    <mergeCell ref="A73:O73"/>
    <mergeCell ref="A88:B88"/>
    <mergeCell ref="A89:O89"/>
    <mergeCell ref="A101:I101"/>
    <mergeCell ref="A102:I102"/>
  </mergeCells>
  <printOptions/>
  <pageMargins left="0.3937007874015748" right="0.3937007874015748" top="0.984251968503937" bottom="0.3937007874015748" header="0" footer="0"/>
  <pageSetup fitToHeight="10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2017-06-02T10:06:54Z</cp:lastPrinted>
  <dcterms:created xsi:type="dcterms:W3CDTF">2016-04-22T09:32:33Z</dcterms:created>
  <dcterms:modified xsi:type="dcterms:W3CDTF">2017-09-01T11:45:45Z</dcterms:modified>
  <cp:category/>
  <cp:version/>
  <cp:contentType/>
  <cp:contentStatus/>
</cp:coreProperties>
</file>