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Наукове" sheetId="1" r:id="rId1"/>
    <sheet name="2 страница" sheetId="2" r:id="rId2"/>
  </sheets>
  <definedNames/>
  <calcPr fullCalcOnLoad="1"/>
</workbook>
</file>

<file path=xl/sharedStrings.xml><?xml version="1.0" encoding="utf-8"?>
<sst xmlns="http://schemas.openxmlformats.org/spreadsheetml/2006/main" count="255" uniqueCount="128">
  <si>
    <t>Затверджую</t>
  </si>
  <si>
    <t xml:space="preserve">Ректор                                      Звєряков М.І.  </t>
  </si>
  <si>
    <t>"_____"______________20__ року</t>
  </si>
  <si>
    <t>Одеський національний економічний університет</t>
  </si>
  <si>
    <t>Н А В Ч А Л Ь Н И Й  П Л А Н</t>
  </si>
  <si>
    <t>Підготовки</t>
  </si>
  <si>
    <t xml:space="preserve"> з галузі знань</t>
  </si>
  <si>
    <t>Форма навчання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</si>
  <si>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</si>
  <si>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</si>
  <si>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</si>
  <si>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</si>
  <si>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</si>
  <si>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</si>
  <si>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</si>
  <si>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</si>
  <si>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</si>
  <si>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</si>
  <si>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</si>
  <si>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</si>
  <si>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</si>
  <si>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</si>
  <si>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</si>
  <si>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</si>
  <si>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</si>
  <si>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</si>
  <si>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II. ЗВЕДЕНІ ДАНІ ПРО БЮДЖЕТ ЧАСУ, тижні</t>
  </si>
  <si>
    <t>ІІІ. ПРАКТИКА</t>
  </si>
  <si>
    <t>Теоретичне
навчання</t>
  </si>
  <si>
    <t>Державна
атестація</t>
  </si>
  <si>
    <t>Канікули</t>
  </si>
  <si>
    <t>Разом</t>
  </si>
  <si>
    <t>Назва
практики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</si>
  <si>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</si>
  <si>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</si>
  <si>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</si>
  <si>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</si>
  <si>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</si>
  <si>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Курсові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</si>
  <si>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</si>
  <si>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</si>
  <si>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</si>
  <si>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</si>
  <si>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</si>
  <si>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лекції</t>
  </si>
  <si>
    <t>лабора
торні</t>
  </si>
  <si>
    <t>прак-
тичні</t>
  </si>
  <si>
    <t>Самостійна
робота</t>
  </si>
  <si>
    <t>Розподіл годин на тиждень за 
семестрами</t>
  </si>
  <si>
    <t>Кількість тижнів в семестрі</t>
  </si>
  <si>
    <t>Кафедри</t>
  </si>
  <si>
    <t>Захист дипломної роботи</t>
  </si>
  <si>
    <t>магістратура</t>
  </si>
  <si>
    <t>iндивiд.-консультаційна</t>
  </si>
  <si>
    <t>Теорія Європейської інтеграції</t>
  </si>
  <si>
    <t>ЗЕТ</t>
  </si>
  <si>
    <t>Методологія наукових досліджень</t>
  </si>
  <si>
    <t>Соціальна економіка</t>
  </si>
  <si>
    <t xml:space="preserve">Еволюція теорії капіталу </t>
  </si>
  <si>
    <t xml:space="preserve">Сучасні економічні теорії </t>
  </si>
  <si>
    <t xml:space="preserve">Фінансова та кредитна політика </t>
  </si>
  <si>
    <t xml:space="preserve">Конкурентна політика </t>
  </si>
  <si>
    <t>Аналіз економічної політики</t>
  </si>
  <si>
    <t>Структурна політика</t>
  </si>
  <si>
    <t>вд</t>
  </si>
  <si>
    <t>Міністерство освіти і науки України</t>
  </si>
  <si>
    <t>Практична підготовка</t>
  </si>
  <si>
    <t>Виробнича (педагогічна)</t>
  </si>
  <si>
    <t>Державна атестація</t>
  </si>
  <si>
    <t>Економічні трансформації у сучасному світі</t>
  </si>
  <si>
    <t>Економічна теорія организацій</t>
  </si>
  <si>
    <t>Порівняльний аналіз теоретичних економічних парадигм</t>
  </si>
  <si>
    <t>Національна економічна система</t>
  </si>
  <si>
    <t>Суспільне богатство: теоретичні концепції і сучасні параметри</t>
  </si>
  <si>
    <t>Модель людини в економічної теорії</t>
  </si>
  <si>
    <t>Комп’ютерне моделювання складних економічних систем</t>
  </si>
  <si>
    <t>Математичні методи і моделі в економічних дослідженнях</t>
  </si>
  <si>
    <t>ММАЕ</t>
  </si>
  <si>
    <t>Історія і теорія господарських реформ</t>
  </si>
  <si>
    <t>Строк навчання  2  роки</t>
  </si>
  <si>
    <t xml:space="preserve">Декан факультету </t>
  </si>
  <si>
    <t xml:space="preserve">Завідуючий кафедрою </t>
  </si>
  <si>
    <t xml:space="preserve">Блок економіко- математичних дисциплін Блок економіко- математичних дисциплін </t>
  </si>
  <si>
    <t xml:space="preserve">Блок  фундаментальних економічних дисциплін </t>
  </si>
  <si>
    <t>да</t>
  </si>
  <si>
    <t>Виконання
дипломної
роботи</t>
  </si>
  <si>
    <t>Виробнича практика</t>
  </si>
  <si>
    <t xml:space="preserve">Макроекономічні проблеми реального та фінансового сектору економіки у глобальному процесі реіндустріалізації </t>
  </si>
  <si>
    <t>Мікроекономічний аналіз  ІІ</t>
  </si>
  <si>
    <t xml:space="preserve"> магістр</t>
  </si>
  <si>
    <t>05 Соціальні та поведінкові науки</t>
  </si>
  <si>
    <t xml:space="preserve"> Кваліфікація магістр з економіки</t>
  </si>
  <si>
    <t xml:space="preserve">  </t>
  </si>
  <si>
    <t>за спеціальністю</t>
  </si>
  <si>
    <t>051 "Економіка"</t>
  </si>
  <si>
    <t>Ступінь магістр</t>
  </si>
  <si>
    <t>денна</t>
  </si>
  <si>
    <t>ПОЗНАЧЕННЯ: Т - теоретичне навчання; С - екзаменаційна сесія; П - практика; К - канікули; ; ВД - виконаня дипломної роботи; ДА - захист дипломної роботи</t>
  </si>
  <si>
    <t>IV. ДЕРЖАВНА АТЕСТАЦІЯ</t>
  </si>
  <si>
    <t>Екзаменацій-на
сесія</t>
  </si>
  <si>
    <t>Практика</t>
  </si>
  <si>
    <t>Семестр</t>
  </si>
  <si>
    <t xml:space="preserve">Форма державної атестації
</t>
  </si>
  <si>
    <t>Міждисциплінарний тренінг</t>
  </si>
  <si>
    <r>
      <t>на основі _</t>
    </r>
    <r>
      <rPr>
        <u val="single"/>
        <sz val="11"/>
        <color indexed="8"/>
        <rFont val="Times New Roman"/>
        <family val="1"/>
      </rPr>
      <t>ступіня бакалавр, спеціаліст</t>
    </r>
  </si>
  <si>
    <t xml:space="preserve">          Затверджено Вченою радою              протокол №        від "___" 2016 р.</t>
  </si>
  <si>
    <t>Тижні</t>
  </si>
  <si>
    <t xml:space="preserve">1. Цикл професійно орієнтованої соціально-економічної підготовки </t>
  </si>
  <si>
    <t xml:space="preserve">2. Цикл професійної та практичної підготовки </t>
  </si>
  <si>
    <t xml:space="preserve">3. Цикл науково-дослідної підготовки </t>
  </si>
  <si>
    <t>Підготовка  дипломної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</si>
  <si>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</si>
  <si>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</si>
  <si>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</si>
  <si>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</si>
  <si>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</si>
  <si>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С. В. Ляліков </t>
  </si>
  <si>
    <t>(підпис)</t>
  </si>
  <si>
    <t>(прізвище та ініціали)</t>
  </si>
  <si>
    <t>Системний аналіз в економічній науці</t>
  </si>
  <si>
    <t>Інституціональна економіка ІІ</t>
  </si>
  <si>
    <t>Теорiя економiки мiста</t>
  </si>
  <si>
    <t>Керівник науково-методичної комісії зі спеціальності</t>
  </si>
  <si>
    <t>програмою</t>
  </si>
  <si>
    <t>за освітньо-професійною</t>
  </si>
  <si>
    <t>спеціалізація</t>
  </si>
  <si>
    <t>"Економіцчна теорія"</t>
  </si>
  <si>
    <t>"Теорії та моделі управління економікою"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</si>
</sst>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lei&quot;;\-#,##0\ &quot;lei&quot;"/>
    <numFmt numFmtId="178" formatCode="#,##0\ &quot;lei&quot;;[Red]\-#,##0\ &quot;lei&quot;"/>
    <numFmt numFmtId="179" formatCode="#,##0.00\ &quot;lei&quot;;\-#,##0.00\ &quot;lei&quot;"/>
    <numFmt numFmtId="180" formatCode="#,##0.00\ &quot;lei&quot;;[Red]\-#,##0.00\ &quot;lei&quot;"/>
    <numFmt numFmtId="181" formatCode="_-* #,##0\ &quot;lei&quot;_-;\-* #,##0\ &quot;lei&quot;_-;_-* &quot;-&quot;\ &quot;lei&quot;_-;_-@_-"/>
    <numFmt numFmtId="182" formatCode="_-* #,##0\ _l_e_i_-;\-* #,##0\ _l_e_i_-;_-* &quot;-&quot;\ _l_e_i_-;_-@_-"/>
    <numFmt numFmtId="183" formatCode="_-* #,##0.00\ &quot;lei&quot;_-;\-* #,##0.00\ &quot;lei&quot;_-;_-* &quot;-&quot;??\ &quot;lei&quot;_-;_-@_-"/>
    <numFmt numFmtId="184" formatCode="_-* #,##0.00\ _l_e_i_-;\-* #,##0.00\ _l_e_i_-;_-* &quot;-&quot;??\ _l_e_i_-;_-@_-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0" xfId="53" applyFont="1">
      <alignment/>
      <protection/>
    </xf>
    <xf numFmtId="0" fontId="14" fillId="0" borderId="0" xfId="53">
      <alignment/>
      <protection/>
    </xf>
    <xf numFmtId="0" fontId="21" fillId="0" borderId="0" xfId="53" applyFont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21" fillId="0" borderId="0" xfId="53" applyFont="1">
      <alignment/>
      <protection/>
    </xf>
    <xf numFmtId="0" fontId="11" fillId="0" borderId="0" xfId="53" applyFont="1">
      <alignment/>
      <protection/>
    </xf>
    <xf numFmtId="0" fontId="22" fillId="0" borderId="0" xfId="53" applyFont="1">
      <alignment/>
      <protection/>
    </xf>
    <xf numFmtId="0" fontId="18" fillId="0" borderId="0" xfId="53" applyFont="1" applyBorder="1">
      <alignment/>
      <protection/>
    </xf>
    <xf numFmtId="0" fontId="21" fillId="0" borderId="0" xfId="53" applyFont="1" applyAlignment="1">
      <alignment/>
      <protection/>
    </xf>
    <xf numFmtId="0" fontId="23" fillId="0" borderId="0" xfId="53" applyFont="1" applyBorder="1" applyAlignment="1">
      <alignment/>
      <protection/>
    </xf>
    <xf numFmtId="0" fontId="23" fillId="0" borderId="12" xfId="53" applyFont="1" applyBorder="1" applyAlignment="1">
      <alignment/>
      <protection/>
    </xf>
    <xf numFmtId="0" fontId="27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center" vertical="center"/>
      <protection/>
    </xf>
    <xf numFmtId="0" fontId="14" fillId="0" borderId="0" xfId="53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18" fillId="0" borderId="0" xfId="53" applyFont="1" applyAlignment="1">
      <alignment horizontal="center" vertical="center" textRotation="90"/>
      <protection/>
    </xf>
    <xf numFmtId="0" fontId="14" fillId="0" borderId="0" xfId="53" applyAlignment="1">
      <alignment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1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31" fillId="0" borderId="10" xfId="0" applyNumberFormat="1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31" fillId="0" borderId="23" xfId="0" applyNumberFormat="1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8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 vertical="center" textRotation="90" wrapText="1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23" fillId="0" borderId="27" xfId="53" applyFont="1" applyBorder="1" applyAlignment="1">
      <alignment horizontal="center"/>
      <protection/>
    </xf>
    <xf numFmtId="0" fontId="18" fillId="0" borderId="27" xfId="53" applyFont="1" applyBorder="1" applyAlignment="1">
      <alignment horizontal="center"/>
      <protection/>
    </xf>
    <xf numFmtId="0" fontId="18" fillId="0" borderId="14" xfId="53" applyFont="1" applyBorder="1" applyAlignment="1">
      <alignment horizontal="center" vertical="justify"/>
      <protection/>
    </xf>
    <xf numFmtId="0" fontId="18" fillId="0" borderId="27" xfId="53" applyFont="1" applyBorder="1" applyAlignment="1">
      <alignment horizontal="center" vertical="justify"/>
      <protection/>
    </xf>
    <xf numFmtId="0" fontId="18" fillId="0" borderId="28" xfId="53" applyFont="1" applyBorder="1" applyAlignment="1">
      <alignment horizontal="center" vertical="justify"/>
      <protection/>
    </xf>
    <xf numFmtId="0" fontId="14" fillId="0" borderId="21" xfId="53" applyBorder="1" applyAlignment="1">
      <alignment horizontal="center" vertical="justify"/>
      <protection/>
    </xf>
    <xf numFmtId="0" fontId="14" fillId="0" borderId="12" xfId="53" applyBorder="1" applyAlignment="1">
      <alignment horizontal="center" vertical="justify"/>
      <protection/>
    </xf>
    <xf numFmtId="0" fontId="14" fillId="0" borderId="29" xfId="53" applyBorder="1" applyAlignment="1">
      <alignment horizontal="center" vertical="justify"/>
      <protection/>
    </xf>
    <xf numFmtId="0" fontId="18" fillId="0" borderId="16" xfId="53" applyFont="1" applyBorder="1" applyAlignment="1">
      <alignment/>
      <protection/>
    </xf>
    <xf numFmtId="0" fontId="18" fillId="0" borderId="0" xfId="53" applyFont="1" applyBorder="1" applyAlignment="1">
      <alignment/>
      <protection/>
    </xf>
    <xf numFmtId="0" fontId="18" fillId="0" borderId="30" xfId="53" applyFont="1" applyBorder="1" applyAlignment="1">
      <alignment horizontal="center"/>
      <protection/>
    </xf>
    <xf numFmtId="0" fontId="18" fillId="0" borderId="26" xfId="53" applyFont="1" applyBorder="1" applyAlignment="1">
      <alignment horizontal="center"/>
      <protection/>
    </xf>
    <xf numFmtId="0" fontId="18" fillId="0" borderId="30" xfId="53" applyFont="1" applyBorder="1" applyAlignment="1">
      <alignment/>
      <protection/>
    </xf>
    <xf numFmtId="0" fontId="18" fillId="0" borderId="31" xfId="53" applyFont="1" applyBorder="1" applyAlignment="1">
      <alignment/>
      <protection/>
    </xf>
    <xf numFmtId="0" fontId="18" fillId="0" borderId="26" xfId="53" applyFont="1" applyBorder="1" applyAlignment="1">
      <alignment/>
      <protection/>
    </xf>
    <xf numFmtId="0" fontId="18" fillId="0" borderId="14" xfId="53" applyFont="1" applyBorder="1" applyAlignment="1">
      <alignment horizontal="center"/>
      <protection/>
    </xf>
    <xf numFmtId="0" fontId="18" fillId="0" borderId="28" xfId="53" applyFont="1" applyBorder="1" applyAlignment="1">
      <alignment horizontal="center"/>
      <protection/>
    </xf>
    <xf numFmtId="0" fontId="14" fillId="0" borderId="21" xfId="53" applyBorder="1" applyAlignment="1">
      <alignment horizontal="center"/>
      <protection/>
    </xf>
    <xf numFmtId="0" fontId="14" fillId="0" borderId="29" xfId="53" applyBorder="1" applyAlignment="1">
      <alignment horizontal="center"/>
      <protection/>
    </xf>
    <xf numFmtId="0" fontId="18" fillId="0" borderId="16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 vertical="center" textRotation="90"/>
      <protection/>
    </xf>
    <xf numFmtId="0" fontId="18" fillId="0" borderId="30" xfId="53" applyFont="1" applyBorder="1" applyAlignment="1">
      <alignment horizontal="center" vertical="center" wrapText="1"/>
      <protection/>
    </xf>
    <xf numFmtId="0" fontId="18" fillId="0" borderId="31" xfId="53" applyFont="1" applyBorder="1" applyAlignment="1">
      <alignment horizontal="center" vertical="center" wrapText="1"/>
      <protection/>
    </xf>
    <xf numFmtId="0" fontId="18" fillId="0" borderId="26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/>
      <protection/>
    </xf>
    <xf numFmtId="0" fontId="18" fillId="0" borderId="15" xfId="53" applyFont="1" applyBorder="1" applyAlignment="1">
      <alignment horizontal="center" vertical="center" textRotation="90"/>
      <protection/>
    </xf>
    <xf numFmtId="0" fontId="18" fillId="0" borderId="16" xfId="53" applyFont="1" applyBorder="1" applyAlignment="1">
      <alignment horizontal="center" vertical="center" textRotation="90"/>
      <protection/>
    </xf>
    <xf numFmtId="0" fontId="18" fillId="0" borderId="12" xfId="53" applyFont="1" applyBorder="1">
      <alignment/>
      <protection/>
    </xf>
    <xf numFmtId="0" fontId="23" fillId="0" borderId="12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21" fillId="0" borderId="12" xfId="53" applyFont="1" applyBorder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wrapText="1"/>
      <protection/>
    </xf>
    <xf numFmtId="0" fontId="21" fillId="0" borderId="0" xfId="53" applyFont="1">
      <alignment/>
      <protection/>
    </xf>
    <xf numFmtId="0" fontId="11" fillId="0" borderId="0" xfId="53" applyFont="1">
      <alignment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28" xfId="53" applyFont="1" applyBorder="1" applyAlignment="1">
      <alignment horizontal="center" vertical="center"/>
      <protection/>
    </xf>
    <xf numFmtId="0" fontId="18" fillId="0" borderId="21" xfId="53" applyFont="1" applyBorder="1" applyAlignment="1">
      <alignment horizontal="center" vertical="center"/>
      <protection/>
    </xf>
    <xf numFmtId="0" fontId="18" fillId="0" borderId="29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justify" vertical="distributed"/>
      <protection/>
    </xf>
    <xf numFmtId="0" fontId="14" fillId="0" borderId="27" xfId="53" applyBorder="1" applyAlignment="1">
      <alignment horizontal="justify" vertical="distributed"/>
      <protection/>
    </xf>
    <xf numFmtId="0" fontId="14" fillId="0" borderId="28" xfId="53" applyBorder="1" applyAlignment="1">
      <alignment horizontal="justify" vertical="distributed"/>
      <protection/>
    </xf>
    <xf numFmtId="0" fontId="14" fillId="0" borderId="21" xfId="53" applyBorder="1" applyAlignment="1">
      <alignment horizontal="justify" vertical="distributed"/>
      <protection/>
    </xf>
    <xf numFmtId="0" fontId="14" fillId="0" borderId="12" xfId="53" applyBorder="1" applyAlignment="1">
      <alignment horizontal="justify" vertical="distributed"/>
      <protection/>
    </xf>
    <xf numFmtId="0" fontId="14" fillId="0" borderId="29" xfId="53" applyBorder="1" applyAlignment="1">
      <alignment horizontal="justify" vertical="distributed"/>
      <protection/>
    </xf>
    <xf numFmtId="0" fontId="19" fillId="0" borderId="0" xfId="53" applyFont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6" fillId="0" borderId="0" xfId="53" applyFont="1">
      <alignment/>
      <protection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1" fillId="0" borderId="32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justify" wrapText="1"/>
    </xf>
    <xf numFmtId="0" fontId="6" fillId="0" borderId="31" xfId="0" applyFont="1" applyFill="1" applyBorder="1" applyAlignment="1">
      <alignment horizontal="center" vertical="justify" wrapText="1"/>
    </xf>
    <xf numFmtId="0" fontId="6" fillId="0" borderId="26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35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итул ма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zoomScalePageLayoutView="0" workbookViewId="0" topLeftCell="A7">
      <selection activeCell="J18" sqref="J18:AH18"/>
    </sheetView>
  </sheetViews>
  <sheetFormatPr defaultColWidth="9.00390625" defaultRowHeight="12.75"/>
  <cols>
    <col min="1" max="1" width="4.75390625" style="44" customWidth="1"/>
    <col min="2" max="53" width="2.75390625" style="44" customWidth="1"/>
    <col min="54" max="16384" width="9.125" style="44" customWidth="1"/>
  </cols>
  <sheetData>
    <row r="1" spans="1:53" ht="19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170" t="s">
        <v>105</v>
      </c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43"/>
    </row>
    <row r="2" spans="1:5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43"/>
    </row>
    <row r="3" spans="1:53" ht="15.7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43"/>
    </row>
    <row r="4" spans="1:53" ht="1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43"/>
    </row>
    <row r="5" spans="1:5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43"/>
    </row>
    <row r="6" spans="1:53" s="49" customFormat="1" ht="15.75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48"/>
      <c r="N6" s="151" t="s">
        <v>65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48"/>
    </row>
    <row r="7" spans="1:5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43"/>
    </row>
    <row r="8" spans="1:53" ht="18.75">
      <c r="A8" s="172" t="s">
        <v>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1:53" ht="20.25">
      <c r="A10" s="173" t="s">
        <v>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</row>
    <row r="11" spans="1:53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ht="15" customHeight="1">
      <c r="A12" s="118" t="s">
        <v>5</v>
      </c>
      <c r="B12" s="118"/>
      <c r="C12" s="118"/>
      <c r="D12" s="118"/>
      <c r="E12" s="118"/>
      <c r="F12" s="149" t="s">
        <v>89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18" t="s">
        <v>6</v>
      </c>
      <c r="U12" s="118"/>
      <c r="V12" s="118"/>
      <c r="W12" s="118"/>
      <c r="X12" s="118"/>
      <c r="Y12" s="118"/>
      <c r="Z12" s="150" t="s">
        <v>90</v>
      </c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43"/>
      <c r="AL12" s="156" t="s">
        <v>91</v>
      </c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:53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ht="15" customHeight="1">
      <c r="A14" s="118"/>
      <c r="B14" s="118"/>
      <c r="C14" s="118"/>
      <c r="D14" s="118"/>
      <c r="E14" s="118"/>
      <c r="F14" s="155" t="s">
        <v>92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43"/>
      <c r="AL14" s="156" t="s">
        <v>79</v>
      </c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53" ht="15" customHeight="1">
      <c r="A15" s="118" t="s">
        <v>93</v>
      </c>
      <c r="B15" s="118"/>
      <c r="C15" s="118"/>
      <c r="D15" s="118"/>
      <c r="E15" s="118"/>
      <c r="F15" s="118"/>
      <c r="G15" s="118"/>
      <c r="H15" s="118"/>
      <c r="I15" s="149" t="s">
        <v>94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43"/>
      <c r="AL15" s="156" t="s">
        <v>104</v>
      </c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43"/>
    </row>
    <row r="16" spans="1:53" ht="18.75">
      <c r="A16" s="118" t="s">
        <v>125</v>
      </c>
      <c r="B16" s="119"/>
      <c r="C16" s="119"/>
      <c r="D16" s="119"/>
      <c r="E16" s="119"/>
      <c r="F16" s="119"/>
      <c r="G16" s="119"/>
      <c r="H16" s="119"/>
      <c r="I16" s="120" t="s">
        <v>126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1:53" ht="15" customHeight="1">
      <c r="A17" s="43"/>
      <c r="B17" s="43"/>
      <c r="C17" s="43"/>
      <c r="D17" s="43"/>
      <c r="E17" s="43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43"/>
      <c r="AL17" s="157" t="s">
        <v>95</v>
      </c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43"/>
    </row>
    <row r="18" spans="1:53" ht="15" customHeight="1">
      <c r="A18" s="51" t="s">
        <v>124</v>
      </c>
      <c r="B18" s="51"/>
      <c r="C18" s="51"/>
      <c r="D18" s="51"/>
      <c r="E18" s="51"/>
      <c r="F18" s="52"/>
      <c r="G18" s="52"/>
      <c r="H18" s="52"/>
      <c r="I18" s="52"/>
      <c r="J18" s="149" t="s">
        <v>127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53"/>
      <c r="AJ18" s="53"/>
      <c r="AK18" s="43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43"/>
    </row>
    <row r="19" spans="1:53" ht="15">
      <c r="A19" s="153" t="s">
        <v>123</v>
      </c>
      <c r="B19" s="153"/>
      <c r="C19" s="153"/>
      <c r="D19" s="153"/>
      <c r="E19" s="153"/>
      <c r="F19" s="153"/>
      <c r="G19" s="153"/>
      <c r="H19" s="153"/>
      <c r="I19" s="15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ht="15" customHeight="1">
      <c r="A20" s="55"/>
      <c r="B20" s="55"/>
      <c r="C20" s="55"/>
      <c r="D20" s="55"/>
      <c r="E20" s="55"/>
      <c r="F20" s="55"/>
      <c r="G20" s="55"/>
      <c r="H20" s="55"/>
      <c r="I20" s="118" t="s">
        <v>7</v>
      </c>
      <c r="J20" s="118"/>
      <c r="K20" s="118"/>
      <c r="L20" s="118"/>
      <c r="M20" s="118"/>
      <c r="N20" s="118"/>
      <c r="O20" s="118"/>
      <c r="P20" s="151" t="s">
        <v>96</v>
      </c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54"/>
      <c r="AF20" s="54"/>
      <c r="AG20" s="54"/>
      <c r="AH20" s="54"/>
      <c r="AI20" s="54"/>
      <c r="AJ20" s="54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</row>
    <row r="21" spans="1:53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s="56" customFormat="1" ht="24.75" customHeight="1">
      <c r="A22" s="152" t="s">
        <v>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</row>
    <row r="23" spans="1:53" ht="15">
      <c r="A23" s="116" t="s">
        <v>9</v>
      </c>
      <c r="B23" s="116" t="s">
        <v>10</v>
      </c>
      <c r="C23" s="116"/>
      <c r="D23" s="116"/>
      <c r="E23" s="116"/>
      <c r="F23" s="116" t="s">
        <v>11</v>
      </c>
      <c r="G23" s="116"/>
      <c r="H23" s="116"/>
      <c r="I23" s="116"/>
      <c r="J23" s="116" t="s">
        <v>12</v>
      </c>
      <c r="K23" s="116"/>
      <c r="L23" s="116"/>
      <c r="M23" s="116"/>
      <c r="N23" s="116"/>
      <c r="O23" s="116" t="s">
        <v>13</v>
      </c>
      <c r="P23" s="116"/>
      <c r="Q23" s="116"/>
      <c r="R23" s="116"/>
      <c r="S23" s="116" t="s">
        <v>14</v>
      </c>
      <c r="T23" s="116"/>
      <c r="U23" s="116"/>
      <c r="V23" s="116"/>
      <c r="W23" s="116"/>
      <c r="X23" s="116" t="s">
        <v>15</v>
      </c>
      <c r="Y23" s="116"/>
      <c r="Z23" s="116"/>
      <c r="AA23" s="116"/>
      <c r="AB23" s="116" t="s">
        <v>16</v>
      </c>
      <c r="AC23" s="116"/>
      <c r="AD23" s="116"/>
      <c r="AE23" s="116"/>
      <c r="AF23" s="116" t="s">
        <v>17</v>
      </c>
      <c r="AG23" s="116"/>
      <c r="AH23" s="116"/>
      <c r="AI23" s="116"/>
      <c r="AJ23" s="116" t="s">
        <v>18</v>
      </c>
      <c r="AK23" s="116"/>
      <c r="AL23" s="116"/>
      <c r="AM23" s="116"/>
      <c r="AN23" s="116"/>
      <c r="AO23" s="116" t="s">
        <v>19</v>
      </c>
      <c r="AP23" s="116"/>
      <c r="AQ23" s="116"/>
      <c r="AR23" s="116"/>
      <c r="AS23" s="116" t="s">
        <v>20</v>
      </c>
      <c r="AT23" s="116"/>
      <c r="AU23" s="116"/>
      <c r="AV23" s="116"/>
      <c r="AW23" s="116"/>
      <c r="AX23" s="116" t="s">
        <v>21</v>
      </c>
      <c r="AY23" s="116"/>
      <c r="AZ23" s="116"/>
      <c r="BA23" s="116"/>
    </row>
    <row r="24" spans="1:53" ht="15" customHeight="1">
      <c r="A24" s="116"/>
      <c r="B24" s="46">
        <v>1</v>
      </c>
      <c r="C24" s="46">
        <v>2</v>
      </c>
      <c r="D24" s="46">
        <v>3</v>
      </c>
      <c r="E24" s="46">
        <v>4</v>
      </c>
      <c r="F24" s="46">
        <v>5</v>
      </c>
      <c r="G24" s="46">
        <v>6</v>
      </c>
      <c r="H24" s="46">
        <v>7</v>
      </c>
      <c r="I24" s="46">
        <v>8</v>
      </c>
      <c r="J24" s="46">
        <v>9</v>
      </c>
      <c r="K24" s="46">
        <v>10</v>
      </c>
      <c r="L24" s="46">
        <v>11</v>
      </c>
      <c r="M24" s="46">
        <v>12</v>
      </c>
      <c r="N24" s="46">
        <v>13</v>
      </c>
      <c r="O24" s="46">
        <v>14</v>
      </c>
      <c r="P24" s="46">
        <v>15</v>
      </c>
      <c r="Q24" s="46">
        <v>16</v>
      </c>
      <c r="R24" s="46">
        <v>17</v>
      </c>
      <c r="S24" s="46">
        <v>18</v>
      </c>
      <c r="T24" s="46">
        <v>19</v>
      </c>
      <c r="U24" s="46">
        <v>20</v>
      </c>
      <c r="V24" s="46">
        <v>21</v>
      </c>
      <c r="W24" s="46">
        <v>22</v>
      </c>
      <c r="X24" s="46">
        <v>23</v>
      </c>
      <c r="Y24" s="46">
        <v>24</v>
      </c>
      <c r="Z24" s="46">
        <v>25</v>
      </c>
      <c r="AA24" s="46">
        <v>26</v>
      </c>
      <c r="AB24" s="46">
        <v>27</v>
      </c>
      <c r="AC24" s="46">
        <v>28</v>
      </c>
      <c r="AD24" s="46">
        <v>29</v>
      </c>
      <c r="AE24" s="46">
        <v>30</v>
      </c>
      <c r="AF24" s="46">
        <v>31</v>
      </c>
      <c r="AG24" s="46">
        <v>32</v>
      </c>
      <c r="AH24" s="46">
        <v>33</v>
      </c>
      <c r="AI24" s="46">
        <v>34</v>
      </c>
      <c r="AJ24" s="46">
        <v>35</v>
      </c>
      <c r="AK24" s="46">
        <v>36</v>
      </c>
      <c r="AL24" s="46">
        <v>37</v>
      </c>
      <c r="AM24" s="46">
        <v>38</v>
      </c>
      <c r="AN24" s="46">
        <v>39</v>
      </c>
      <c r="AO24" s="46">
        <v>40</v>
      </c>
      <c r="AP24" s="46">
        <v>41</v>
      </c>
      <c r="AQ24" s="46">
        <v>42</v>
      </c>
      <c r="AR24" s="46">
        <v>43</v>
      </c>
      <c r="AS24" s="46">
        <v>44</v>
      </c>
      <c r="AT24" s="46">
        <v>45</v>
      </c>
      <c r="AU24" s="46">
        <v>46</v>
      </c>
      <c r="AV24" s="46">
        <v>47</v>
      </c>
      <c r="AW24" s="46">
        <v>48</v>
      </c>
      <c r="AX24" s="46">
        <v>49</v>
      </c>
      <c r="AY24" s="46">
        <v>50</v>
      </c>
      <c r="AZ24" s="46">
        <v>51</v>
      </c>
      <c r="BA24" s="46">
        <v>52</v>
      </c>
    </row>
    <row r="25" spans="1:53" s="57" customFormat="1" ht="15">
      <c r="A25" s="46">
        <v>5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23</v>
      </c>
      <c r="U25" s="46" t="s">
        <v>23</v>
      </c>
      <c r="V25" s="46" t="s">
        <v>23</v>
      </c>
      <c r="W25" s="46" t="s">
        <v>24</v>
      </c>
      <c r="X25" s="46" t="s">
        <v>24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6" t="s">
        <v>22</v>
      </c>
      <c r="AH25" s="46" t="s">
        <v>22</v>
      </c>
      <c r="AI25" s="46" t="s">
        <v>22</v>
      </c>
      <c r="AJ25" s="46" t="s">
        <v>22</v>
      </c>
      <c r="AK25" s="46" t="s">
        <v>22</v>
      </c>
      <c r="AL25" s="46" t="s">
        <v>22</v>
      </c>
      <c r="AM25" s="46" t="s">
        <v>22</v>
      </c>
      <c r="AN25" s="46" t="s">
        <v>22</v>
      </c>
      <c r="AO25" s="46" t="s">
        <v>22</v>
      </c>
      <c r="AP25" s="46" t="s">
        <v>23</v>
      </c>
      <c r="AQ25" s="46" t="s">
        <v>23</v>
      </c>
      <c r="AR25" s="46" t="s">
        <v>23</v>
      </c>
      <c r="AS25" s="46" t="s">
        <v>24</v>
      </c>
      <c r="AT25" s="46" t="s">
        <v>24</v>
      </c>
      <c r="AU25" s="46" t="s">
        <v>24</v>
      </c>
      <c r="AV25" s="46" t="s">
        <v>24</v>
      </c>
      <c r="AW25" s="46" t="s">
        <v>24</v>
      </c>
      <c r="AX25" s="46" t="s">
        <v>24</v>
      </c>
      <c r="AY25" s="46" t="s">
        <v>24</v>
      </c>
      <c r="AZ25" s="46" t="s">
        <v>24</v>
      </c>
      <c r="BA25" s="46" t="s">
        <v>24</v>
      </c>
    </row>
    <row r="26" spans="1:53" s="57" customFormat="1" ht="15">
      <c r="A26" s="46">
        <v>6</v>
      </c>
      <c r="B26" s="46" t="s">
        <v>22</v>
      </c>
      <c r="C26" s="46" t="s">
        <v>22</v>
      </c>
      <c r="D26" s="46" t="s">
        <v>22</v>
      </c>
      <c r="E26" s="46" t="s">
        <v>22</v>
      </c>
      <c r="F26" s="46" t="s">
        <v>22</v>
      </c>
      <c r="G26" s="46" t="s">
        <v>22</v>
      </c>
      <c r="H26" s="46" t="s">
        <v>22</v>
      </c>
      <c r="I26" s="46" t="s">
        <v>22</v>
      </c>
      <c r="J26" s="46" t="s">
        <v>22</v>
      </c>
      <c r="K26" s="46" t="s">
        <v>22</v>
      </c>
      <c r="L26" s="46" t="s">
        <v>22</v>
      </c>
      <c r="M26" s="46" t="s">
        <v>22</v>
      </c>
      <c r="N26" s="46" t="s">
        <v>22</v>
      </c>
      <c r="O26" s="46" t="s">
        <v>22</v>
      </c>
      <c r="P26" s="46" t="s">
        <v>22</v>
      </c>
      <c r="Q26" s="46" t="s">
        <v>22</v>
      </c>
      <c r="R26" s="46" t="s">
        <v>22</v>
      </c>
      <c r="S26" s="46" t="s">
        <v>22</v>
      </c>
      <c r="T26" s="46" t="s">
        <v>23</v>
      </c>
      <c r="U26" s="46" t="s">
        <v>23</v>
      </c>
      <c r="V26" s="46" t="s">
        <v>23</v>
      </c>
      <c r="W26" s="46" t="s">
        <v>24</v>
      </c>
      <c r="X26" s="46" t="s">
        <v>24</v>
      </c>
      <c r="Y26" s="46" t="s">
        <v>22</v>
      </c>
      <c r="Z26" s="46" t="s">
        <v>22</v>
      </c>
      <c r="AA26" s="46" t="s">
        <v>22</v>
      </c>
      <c r="AB26" s="46" t="s">
        <v>22</v>
      </c>
      <c r="AC26" s="46" t="s">
        <v>25</v>
      </c>
      <c r="AD26" s="46" t="s">
        <v>25</v>
      </c>
      <c r="AE26" s="46" t="s">
        <v>25</v>
      </c>
      <c r="AF26" s="46" t="s">
        <v>25</v>
      </c>
      <c r="AG26" s="46" t="s">
        <v>25</v>
      </c>
      <c r="AH26" s="46" t="s">
        <v>25</v>
      </c>
      <c r="AI26" s="46" t="s">
        <v>25</v>
      </c>
      <c r="AJ26" s="46" t="s">
        <v>25</v>
      </c>
      <c r="AK26" s="46" t="s">
        <v>23</v>
      </c>
      <c r="AL26" s="46" t="s">
        <v>23</v>
      </c>
      <c r="AM26" s="46" t="s">
        <v>64</v>
      </c>
      <c r="AN26" s="46" t="s">
        <v>64</v>
      </c>
      <c r="AO26" s="46" t="s">
        <v>64</v>
      </c>
      <c r="AP26" s="46" t="s">
        <v>64</v>
      </c>
      <c r="AQ26" s="46" t="s">
        <v>84</v>
      </c>
      <c r="AR26" s="46" t="s">
        <v>84</v>
      </c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s="58" customFormat="1" ht="12.75">
      <c r="A27" s="145" t="s">
        <v>97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</row>
    <row r="28" spans="1:53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59" customFormat="1" ht="15.75">
      <c r="A29" s="118" t="s">
        <v>26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45"/>
      <c r="AB29" s="118" t="s">
        <v>27</v>
      </c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45"/>
      <c r="AN29" s="118" t="s">
        <v>98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s="61" customFormat="1" ht="69.75" customHeight="1">
      <c r="A30" s="141" t="s">
        <v>9</v>
      </c>
      <c r="B30" s="141"/>
      <c r="C30" s="117" t="s">
        <v>28</v>
      </c>
      <c r="D30" s="117"/>
      <c r="E30" s="117"/>
      <c r="F30" s="117" t="s">
        <v>99</v>
      </c>
      <c r="G30" s="117"/>
      <c r="H30" s="117"/>
      <c r="I30" s="117"/>
      <c r="J30" s="141" t="s">
        <v>100</v>
      </c>
      <c r="K30" s="141"/>
      <c r="L30" s="141"/>
      <c r="M30" s="141"/>
      <c r="N30" s="117" t="s">
        <v>29</v>
      </c>
      <c r="O30" s="117"/>
      <c r="P30" s="117"/>
      <c r="Q30" s="117"/>
      <c r="R30" s="117" t="s">
        <v>85</v>
      </c>
      <c r="S30" s="117"/>
      <c r="T30" s="117"/>
      <c r="U30" s="117"/>
      <c r="V30" s="141" t="s">
        <v>30</v>
      </c>
      <c r="W30" s="141"/>
      <c r="X30" s="141"/>
      <c r="Y30" s="141" t="s">
        <v>31</v>
      </c>
      <c r="Z30" s="141"/>
      <c r="AA30" s="60"/>
      <c r="AB30" s="117" t="s">
        <v>32</v>
      </c>
      <c r="AC30" s="117"/>
      <c r="AD30" s="117"/>
      <c r="AE30" s="117"/>
      <c r="AF30" s="117"/>
      <c r="AG30" s="117"/>
      <c r="AH30" s="117"/>
      <c r="AI30" s="141" t="s">
        <v>106</v>
      </c>
      <c r="AJ30" s="141"/>
      <c r="AK30" s="146"/>
      <c r="AL30" s="147"/>
      <c r="AM30" s="60"/>
      <c r="AN30" s="142" t="s">
        <v>102</v>
      </c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4"/>
      <c r="AZ30" s="141" t="s">
        <v>101</v>
      </c>
      <c r="BA30" s="141"/>
    </row>
    <row r="31" spans="1:53" ht="15" customHeight="1">
      <c r="A31" s="116">
        <v>5</v>
      </c>
      <c r="B31" s="116"/>
      <c r="C31" s="116">
        <v>35</v>
      </c>
      <c r="D31" s="116"/>
      <c r="E31" s="116"/>
      <c r="F31" s="116">
        <v>6</v>
      </c>
      <c r="G31" s="116"/>
      <c r="H31" s="116"/>
      <c r="I31" s="116"/>
      <c r="J31" s="116">
        <v>0</v>
      </c>
      <c r="K31" s="116"/>
      <c r="L31" s="116"/>
      <c r="M31" s="116"/>
      <c r="N31" s="116">
        <v>0</v>
      </c>
      <c r="O31" s="116"/>
      <c r="P31" s="116"/>
      <c r="Q31" s="116"/>
      <c r="R31" s="116">
        <v>0</v>
      </c>
      <c r="S31" s="116"/>
      <c r="T31" s="116"/>
      <c r="U31" s="116"/>
      <c r="V31" s="116">
        <v>11</v>
      </c>
      <c r="W31" s="116"/>
      <c r="X31" s="116"/>
      <c r="Y31" s="116">
        <v>52</v>
      </c>
      <c r="Z31" s="116"/>
      <c r="AA31" s="55"/>
      <c r="AB31" s="164" t="s">
        <v>103</v>
      </c>
      <c r="AC31" s="165"/>
      <c r="AD31" s="165"/>
      <c r="AE31" s="165"/>
      <c r="AF31" s="165"/>
      <c r="AG31" s="165"/>
      <c r="AH31" s="166"/>
      <c r="AI31" s="135">
        <v>1</v>
      </c>
      <c r="AJ31" s="136"/>
      <c r="AK31" s="139"/>
      <c r="AL31" s="140"/>
      <c r="AM31" s="55"/>
      <c r="AN31" s="122" t="s">
        <v>51</v>
      </c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4"/>
      <c r="AZ31" s="160">
        <v>4</v>
      </c>
      <c r="BA31" s="161"/>
    </row>
    <row r="32" spans="1:53" ht="14.25" customHeight="1">
      <c r="A32" s="116">
        <v>6</v>
      </c>
      <c r="B32" s="116"/>
      <c r="C32" s="116">
        <v>22</v>
      </c>
      <c r="D32" s="116"/>
      <c r="E32" s="116"/>
      <c r="F32" s="116">
        <v>5</v>
      </c>
      <c r="G32" s="116"/>
      <c r="H32" s="116"/>
      <c r="I32" s="116"/>
      <c r="J32" s="116">
        <v>8</v>
      </c>
      <c r="K32" s="116"/>
      <c r="L32" s="116"/>
      <c r="M32" s="116"/>
      <c r="N32" s="116">
        <v>8</v>
      </c>
      <c r="O32" s="116"/>
      <c r="P32" s="116"/>
      <c r="Q32" s="116"/>
      <c r="R32" s="116">
        <v>6</v>
      </c>
      <c r="S32" s="116"/>
      <c r="T32" s="116"/>
      <c r="U32" s="116"/>
      <c r="V32" s="116">
        <v>2</v>
      </c>
      <c r="W32" s="116"/>
      <c r="X32" s="116"/>
      <c r="Y32" s="116">
        <v>43</v>
      </c>
      <c r="Z32" s="116"/>
      <c r="AA32" s="55"/>
      <c r="AB32" s="167"/>
      <c r="AC32" s="168"/>
      <c r="AD32" s="168"/>
      <c r="AE32" s="168"/>
      <c r="AF32" s="168"/>
      <c r="AG32" s="168"/>
      <c r="AH32" s="169"/>
      <c r="AI32" s="137"/>
      <c r="AJ32" s="138"/>
      <c r="AK32" s="139"/>
      <c r="AL32" s="140"/>
      <c r="AM32" s="55"/>
      <c r="AN32" s="125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7"/>
      <c r="AZ32" s="162"/>
      <c r="BA32" s="163"/>
    </row>
    <row r="33" spans="1:53" ht="15">
      <c r="A33" s="116" t="s">
        <v>31</v>
      </c>
      <c r="B33" s="116"/>
      <c r="C33" s="116">
        <v>57</v>
      </c>
      <c r="D33" s="116"/>
      <c r="E33" s="116"/>
      <c r="F33" s="116">
        <v>11</v>
      </c>
      <c r="G33" s="116"/>
      <c r="H33" s="116"/>
      <c r="I33" s="116"/>
      <c r="J33" s="116">
        <v>8</v>
      </c>
      <c r="K33" s="116"/>
      <c r="L33" s="116"/>
      <c r="M33" s="116"/>
      <c r="N33" s="116">
        <v>0</v>
      </c>
      <c r="O33" s="116"/>
      <c r="P33" s="116"/>
      <c r="Q33" s="116"/>
      <c r="R33" s="116">
        <v>6</v>
      </c>
      <c r="S33" s="116"/>
      <c r="T33" s="116"/>
      <c r="U33" s="116"/>
      <c r="V33" s="116">
        <v>13</v>
      </c>
      <c r="W33" s="116"/>
      <c r="X33" s="116"/>
      <c r="Y33" s="116">
        <v>95</v>
      </c>
      <c r="Z33" s="116"/>
      <c r="AA33" s="43"/>
      <c r="AB33" s="132" t="s">
        <v>86</v>
      </c>
      <c r="AC33" s="133"/>
      <c r="AD33" s="133"/>
      <c r="AE33" s="133"/>
      <c r="AF33" s="133"/>
      <c r="AG33" s="133"/>
      <c r="AH33" s="134"/>
      <c r="AI33" s="130">
        <v>7</v>
      </c>
      <c r="AJ33" s="131"/>
      <c r="AK33" s="128"/>
      <c r="AL33" s="129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</sheetData>
  <sheetProtection/>
  <mergeCells count="90">
    <mergeCell ref="AK31:AL31"/>
    <mergeCell ref="A6:L6"/>
    <mergeCell ref="N6:AJ6"/>
    <mergeCell ref="AZ31:BA32"/>
    <mergeCell ref="AB31:AH32"/>
    <mergeCell ref="AK1:AZ7"/>
    <mergeCell ref="A8:AJ8"/>
    <mergeCell ref="A10:AJ10"/>
    <mergeCell ref="AL15:AZ15"/>
    <mergeCell ref="A14:E14"/>
    <mergeCell ref="A1:P1"/>
    <mergeCell ref="F14:AJ14"/>
    <mergeCell ref="AL14:BA14"/>
    <mergeCell ref="J18:AH18"/>
    <mergeCell ref="A12:E12"/>
    <mergeCell ref="F12:S12"/>
    <mergeCell ref="T12:Y12"/>
    <mergeCell ref="AL17:AZ18"/>
    <mergeCell ref="AL12:BA12"/>
    <mergeCell ref="A3:P3"/>
    <mergeCell ref="A4:P4"/>
    <mergeCell ref="S23:W23"/>
    <mergeCell ref="A15:H15"/>
    <mergeCell ref="I15:AJ15"/>
    <mergeCell ref="Z12:AJ12"/>
    <mergeCell ref="I20:O20"/>
    <mergeCell ref="P20:AD20"/>
    <mergeCell ref="A22:BA22"/>
    <mergeCell ref="A19:I19"/>
    <mergeCell ref="X23:AA23"/>
    <mergeCell ref="A23:A24"/>
    <mergeCell ref="B23:E23"/>
    <mergeCell ref="F23:I23"/>
    <mergeCell ref="J23:N23"/>
    <mergeCell ref="O23:R23"/>
    <mergeCell ref="AB30:AH30"/>
    <mergeCell ref="V30:X30"/>
    <mergeCell ref="Y30:Z30"/>
    <mergeCell ref="AJ23:AN23"/>
    <mergeCell ref="AO23:AR23"/>
    <mergeCell ref="F30:I30"/>
    <mergeCell ref="J30:M30"/>
    <mergeCell ref="AI30:AJ30"/>
    <mergeCell ref="N30:Q30"/>
    <mergeCell ref="AB29:AL29"/>
    <mergeCell ref="AN29:BA29"/>
    <mergeCell ref="AZ30:BA30"/>
    <mergeCell ref="AK30:AL30"/>
    <mergeCell ref="AB23:AE23"/>
    <mergeCell ref="AF23:AI23"/>
    <mergeCell ref="A31:B31"/>
    <mergeCell ref="C31:E31"/>
    <mergeCell ref="A33:B33"/>
    <mergeCell ref="C33:E33"/>
    <mergeCell ref="J32:M32"/>
    <mergeCell ref="AS23:AW23"/>
    <mergeCell ref="AN30:AY30"/>
    <mergeCell ref="AX23:BA23"/>
    <mergeCell ref="A27:BA27"/>
    <mergeCell ref="A29:Z29"/>
    <mergeCell ref="AI33:AJ33"/>
    <mergeCell ref="AB33:AH33"/>
    <mergeCell ref="AI31:AJ32"/>
    <mergeCell ref="AK32:AL32"/>
    <mergeCell ref="A30:B30"/>
    <mergeCell ref="N33:Q33"/>
    <mergeCell ref="R33:U33"/>
    <mergeCell ref="V33:X33"/>
    <mergeCell ref="N32:Q32"/>
    <mergeCell ref="Y31:Z31"/>
    <mergeCell ref="R32:U32"/>
    <mergeCell ref="N31:Q31"/>
    <mergeCell ref="R31:U31"/>
    <mergeCell ref="F31:I31"/>
    <mergeCell ref="AN31:AY32"/>
    <mergeCell ref="Y33:Z33"/>
    <mergeCell ref="Y32:Z32"/>
    <mergeCell ref="V32:X32"/>
    <mergeCell ref="V31:X31"/>
    <mergeCell ref="AK33:AL33"/>
    <mergeCell ref="J31:M31"/>
    <mergeCell ref="C30:E30"/>
    <mergeCell ref="A16:H16"/>
    <mergeCell ref="I16:AJ16"/>
    <mergeCell ref="F33:I33"/>
    <mergeCell ref="J33:M33"/>
    <mergeCell ref="A32:B32"/>
    <mergeCell ref="C32:E32"/>
    <mergeCell ref="F32:I32"/>
    <mergeCell ref="R30:U30"/>
  </mergeCells>
  <printOptions/>
  <pageMargins left="0.393700787401575" right="0.393700787401575" top="0.393700787401575" bottom="0.393700787401575" header="0" footer="0"/>
  <pageSetup fitToHeight="1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4">
      <selection activeCell="M40" sqref="M40"/>
    </sheetView>
  </sheetViews>
  <sheetFormatPr defaultColWidth="9.00390625" defaultRowHeight="12.75"/>
  <cols>
    <col min="1" max="1" width="3.75390625" style="0" customWidth="1"/>
    <col min="2" max="2" width="58.25390625" style="0" customWidth="1"/>
    <col min="3" max="5" width="4.75390625" style="0" customWidth="1"/>
    <col min="6" max="6" width="5.625" style="0" customWidth="1"/>
    <col min="7" max="7" width="6.25390625" style="0" customWidth="1"/>
    <col min="8" max="8" width="5.875" style="0" customWidth="1"/>
    <col min="9" max="9" width="6.25390625" style="0" customWidth="1"/>
    <col min="10" max="11" width="6.75390625" style="0" customWidth="1"/>
    <col min="12" max="12" width="6.00390625" style="0" customWidth="1"/>
    <col min="13" max="13" width="5.75390625" style="0" customWidth="1"/>
    <col min="14" max="17" width="4.75390625" style="0" customWidth="1"/>
    <col min="18" max="18" width="15.25390625" style="0" customWidth="1"/>
    <col min="19" max="19" width="10.75390625" style="0" customWidth="1"/>
    <col min="20" max="31" width="4.25390625" style="0" customWidth="1"/>
  </cols>
  <sheetData>
    <row r="1" spans="1:25" ht="76.5" customHeight="1">
      <c r="A1" s="203" t="s">
        <v>33</v>
      </c>
      <c r="B1" s="179" t="s">
        <v>34</v>
      </c>
      <c r="C1" s="179" t="s">
        <v>35</v>
      </c>
      <c r="D1" s="179"/>
      <c r="E1" s="179"/>
      <c r="F1" s="203" t="s">
        <v>39</v>
      </c>
      <c r="G1" s="179" t="s">
        <v>40</v>
      </c>
      <c r="H1" s="179"/>
      <c r="I1" s="179"/>
      <c r="J1" s="179"/>
      <c r="K1" s="179"/>
      <c r="L1" s="179"/>
      <c r="M1" s="179"/>
      <c r="N1" s="179" t="s">
        <v>48</v>
      </c>
      <c r="O1" s="179"/>
      <c r="P1" s="179"/>
      <c r="Q1" s="204"/>
      <c r="R1" s="186" t="s">
        <v>50</v>
      </c>
      <c r="Y1" s="1"/>
    </row>
    <row r="2" spans="1:18" ht="15" customHeight="1">
      <c r="A2" s="203"/>
      <c r="B2" s="179"/>
      <c r="C2" s="203" t="s">
        <v>36</v>
      </c>
      <c r="D2" s="203" t="s">
        <v>37</v>
      </c>
      <c r="E2" s="208" t="s">
        <v>38</v>
      </c>
      <c r="F2" s="203"/>
      <c r="G2" s="203" t="s">
        <v>41</v>
      </c>
      <c r="H2" s="179" t="s">
        <v>42</v>
      </c>
      <c r="I2" s="179"/>
      <c r="J2" s="179"/>
      <c r="K2" s="179"/>
      <c r="L2" s="211" t="s">
        <v>53</v>
      </c>
      <c r="M2" s="203" t="s">
        <v>47</v>
      </c>
      <c r="N2" s="179" t="s">
        <v>52</v>
      </c>
      <c r="O2" s="179"/>
      <c r="P2" s="179"/>
      <c r="Q2" s="205"/>
      <c r="R2" s="187"/>
    </row>
    <row r="3" spans="1:18" ht="15" customHeight="1">
      <c r="A3" s="203"/>
      <c r="B3" s="179"/>
      <c r="C3" s="203"/>
      <c r="D3" s="203"/>
      <c r="E3" s="209"/>
      <c r="F3" s="203"/>
      <c r="G3" s="203"/>
      <c r="H3" s="203" t="s">
        <v>43</v>
      </c>
      <c r="I3" s="179"/>
      <c r="J3" s="179"/>
      <c r="K3" s="179"/>
      <c r="L3" s="211"/>
      <c r="M3" s="203"/>
      <c r="N3" s="6">
        <v>1</v>
      </c>
      <c r="O3" s="6">
        <v>2</v>
      </c>
      <c r="P3" s="6">
        <v>3</v>
      </c>
      <c r="Q3" s="3">
        <v>4</v>
      </c>
      <c r="R3" s="187"/>
    </row>
    <row r="4" spans="1:18" ht="36" customHeight="1">
      <c r="A4" s="203"/>
      <c r="B4" s="179"/>
      <c r="C4" s="203"/>
      <c r="D4" s="203"/>
      <c r="E4" s="209"/>
      <c r="F4" s="203"/>
      <c r="G4" s="203"/>
      <c r="H4" s="203"/>
      <c r="I4" s="179" t="s">
        <v>44</v>
      </c>
      <c r="J4" s="179" t="s">
        <v>45</v>
      </c>
      <c r="K4" s="179" t="s">
        <v>46</v>
      </c>
      <c r="L4" s="211"/>
      <c r="M4" s="203"/>
      <c r="N4" s="179" t="s">
        <v>49</v>
      </c>
      <c r="O4" s="179"/>
      <c r="P4" s="179"/>
      <c r="Q4" s="205"/>
      <c r="R4" s="187"/>
    </row>
    <row r="5" spans="1:18" ht="12.75">
      <c r="A5" s="203"/>
      <c r="B5" s="179"/>
      <c r="C5" s="203"/>
      <c r="D5" s="203"/>
      <c r="E5" s="210"/>
      <c r="F5" s="203"/>
      <c r="G5" s="203"/>
      <c r="H5" s="203"/>
      <c r="I5" s="179"/>
      <c r="J5" s="179"/>
      <c r="K5" s="179"/>
      <c r="L5" s="211"/>
      <c r="M5" s="203"/>
      <c r="N5" s="6">
        <v>18</v>
      </c>
      <c r="O5" s="6">
        <v>17</v>
      </c>
      <c r="P5" s="6">
        <v>18</v>
      </c>
      <c r="Q5" s="3">
        <v>4</v>
      </c>
      <c r="R5" s="188"/>
    </row>
    <row r="6" spans="1:18" ht="22.5" customHeight="1">
      <c r="A6" s="200" t="s">
        <v>107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2"/>
    </row>
    <row r="7" spans="1:18" ht="15.75" customHeight="1">
      <c r="A7" s="10"/>
      <c r="B7" s="197" t="s">
        <v>83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</row>
    <row r="8" spans="1:18" ht="33" customHeight="1">
      <c r="A8" s="62">
        <v>1</v>
      </c>
      <c r="B8" s="63" t="s">
        <v>87</v>
      </c>
      <c r="C8" s="31">
        <v>2</v>
      </c>
      <c r="D8" s="31"/>
      <c r="E8" s="31"/>
      <c r="F8" s="31">
        <v>6</v>
      </c>
      <c r="G8" s="31">
        <f>I8+K8+L8+M8</f>
        <v>180</v>
      </c>
      <c r="H8" s="31">
        <f>I8+K8</f>
        <v>52</v>
      </c>
      <c r="I8" s="31">
        <v>24</v>
      </c>
      <c r="J8" s="31"/>
      <c r="K8" s="31">
        <v>28</v>
      </c>
      <c r="L8" s="31">
        <v>12</v>
      </c>
      <c r="M8" s="31">
        <v>116</v>
      </c>
      <c r="N8" s="63"/>
      <c r="O8" s="31">
        <f>H8</f>
        <v>52</v>
      </c>
      <c r="P8" s="63"/>
      <c r="Q8" s="65"/>
      <c r="R8" s="20" t="s">
        <v>55</v>
      </c>
    </row>
    <row r="9" spans="1:18" ht="15.75" customHeight="1">
      <c r="A9" s="7"/>
      <c r="B9" s="64" t="s">
        <v>43</v>
      </c>
      <c r="C9" s="32">
        <v>1</v>
      </c>
      <c r="D9" s="32"/>
      <c r="E9" s="32"/>
      <c r="F9" s="32">
        <v>6</v>
      </c>
      <c r="G9" s="32">
        <f>G8</f>
        <v>180</v>
      </c>
      <c r="H9" s="32">
        <f>H8</f>
        <v>52</v>
      </c>
      <c r="I9" s="32">
        <f>I8</f>
        <v>24</v>
      </c>
      <c r="J9" s="32"/>
      <c r="K9" s="32">
        <f>K8</f>
        <v>28</v>
      </c>
      <c r="L9" s="32">
        <f>L8</f>
        <v>12</v>
      </c>
      <c r="M9" s="32">
        <f>M8</f>
        <v>116</v>
      </c>
      <c r="N9" s="24"/>
      <c r="O9" s="32">
        <f>O8</f>
        <v>52</v>
      </c>
      <c r="P9" s="66"/>
      <c r="Q9" s="66"/>
      <c r="R9" s="20"/>
    </row>
    <row r="10" spans="1:18" ht="16.5" customHeight="1">
      <c r="A10" s="10"/>
      <c r="B10" s="198" t="s">
        <v>82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</row>
    <row r="11" spans="1:18" ht="21.75" customHeight="1">
      <c r="A11" s="21">
        <v>1</v>
      </c>
      <c r="B11" s="17" t="s">
        <v>75</v>
      </c>
      <c r="C11" s="19"/>
      <c r="D11" s="19">
        <v>1</v>
      </c>
      <c r="E11" s="18"/>
      <c r="F11" s="19">
        <v>3</v>
      </c>
      <c r="G11" s="19">
        <v>90</v>
      </c>
      <c r="H11" s="31">
        <f>I11+K11</f>
        <v>22</v>
      </c>
      <c r="I11" s="19">
        <v>12</v>
      </c>
      <c r="J11" s="19"/>
      <c r="K11" s="19">
        <v>10</v>
      </c>
      <c r="L11" s="19">
        <v>6</v>
      </c>
      <c r="M11" s="19">
        <f>G11-H11-L11</f>
        <v>62</v>
      </c>
      <c r="N11" s="19">
        <v>22</v>
      </c>
      <c r="O11" s="19"/>
      <c r="P11" s="18"/>
      <c r="Q11" s="18"/>
      <c r="R11" s="20" t="s">
        <v>55</v>
      </c>
    </row>
    <row r="12" spans="1:18" ht="22.5" customHeight="1">
      <c r="A12" s="21">
        <v>2</v>
      </c>
      <c r="B12" s="17" t="s">
        <v>76</v>
      </c>
      <c r="C12" s="19"/>
      <c r="D12" s="19">
        <v>2</v>
      </c>
      <c r="E12" s="18"/>
      <c r="F12" s="19">
        <v>3</v>
      </c>
      <c r="G12" s="19">
        <v>90</v>
      </c>
      <c r="H12" s="31">
        <f>I12+K12</f>
        <v>22</v>
      </c>
      <c r="I12" s="19">
        <v>12</v>
      </c>
      <c r="J12" s="19"/>
      <c r="K12" s="19">
        <v>10</v>
      </c>
      <c r="L12" s="19">
        <v>6</v>
      </c>
      <c r="M12" s="19">
        <f>G12-H12-L12</f>
        <v>62</v>
      </c>
      <c r="N12" s="19"/>
      <c r="O12" s="19">
        <v>22</v>
      </c>
      <c r="P12" s="18"/>
      <c r="Q12" s="18"/>
      <c r="R12" s="19" t="s">
        <v>77</v>
      </c>
    </row>
    <row r="13" spans="1:18" ht="18" customHeight="1">
      <c r="A13" s="21"/>
      <c r="B13" s="64" t="s">
        <v>43</v>
      </c>
      <c r="C13" s="32"/>
      <c r="D13" s="32">
        <v>2</v>
      </c>
      <c r="E13" s="32"/>
      <c r="F13" s="32">
        <f>SUM(F11:F12)</f>
        <v>6</v>
      </c>
      <c r="G13" s="32">
        <f>SUM(G11:G12)</f>
        <v>180</v>
      </c>
      <c r="H13" s="32">
        <f>SUM(H11:H12)</f>
        <v>44</v>
      </c>
      <c r="I13" s="32">
        <f>SUM(I11:I12)</f>
        <v>24</v>
      </c>
      <c r="J13" s="32"/>
      <c r="K13" s="32">
        <f>SUM(K11:K12)</f>
        <v>20</v>
      </c>
      <c r="L13" s="32">
        <f>SUM(L11:L12)</f>
        <v>12</v>
      </c>
      <c r="M13" s="32">
        <f>SUM(M11:M12)</f>
        <v>124</v>
      </c>
      <c r="N13" s="24">
        <f>SUM(N11:N12)</f>
        <v>22</v>
      </c>
      <c r="O13" s="32">
        <f>SUM(O11:O12)</f>
        <v>22</v>
      </c>
      <c r="P13" s="66"/>
      <c r="Q13" s="66"/>
      <c r="R13" s="19"/>
    </row>
    <row r="14" spans="1:18" ht="18" customHeight="1">
      <c r="A14" s="10"/>
      <c r="B14" s="194" t="s">
        <v>108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</row>
    <row r="15" spans="1:19" ht="15.75">
      <c r="A15" s="8">
        <v>1</v>
      </c>
      <c r="B15" s="15" t="s">
        <v>54</v>
      </c>
      <c r="C15" s="19">
        <v>1</v>
      </c>
      <c r="D15" s="19"/>
      <c r="E15" s="112"/>
      <c r="F15" s="19">
        <v>5</v>
      </c>
      <c r="G15" s="19">
        <v>150</v>
      </c>
      <c r="H15" s="31">
        <f aca="true" t="shared" si="0" ref="H15:H24">I15+K15</f>
        <v>46</v>
      </c>
      <c r="I15" s="19">
        <v>20</v>
      </c>
      <c r="J15" s="19"/>
      <c r="K15" s="19">
        <v>26</v>
      </c>
      <c r="L15" s="19">
        <v>10</v>
      </c>
      <c r="M15" s="19">
        <f aca="true" t="shared" si="1" ref="M15:M26">G15-I15-K15-L15</f>
        <v>94</v>
      </c>
      <c r="N15" s="36">
        <f>H15</f>
        <v>46</v>
      </c>
      <c r="O15" s="36"/>
      <c r="P15" s="36"/>
      <c r="Q15" s="37"/>
      <c r="R15" s="35" t="s">
        <v>55</v>
      </c>
      <c r="S15" s="40"/>
    </row>
    <row r="16" spans="1:18" s="40" customFormat="1" ht="15.75">
      <c r="A16" s="115">
        <v>2</v>
      </c>
      <c r="B16" s="15" t="s">
        <v>56</v>
      </c>
      <c r="C16" s="19">
        <v>3</v>
      </c>
      <c r="D16" s="19"/>
      <c r="E16" s="112"/>
      <c r="F16" s="19">
        <v>5</v>
      </c>
      <c r="G16" s="19">
        <v>150</v>
      </c>
      <c r="H16" s="31">
        <v>46</v>
      </c>
      <c r="I16" s="19">
        <v>20</v>
      </c>
      <c r="J16" s="19"/>
      <c r="K16" s="19">
        <v>26</v>
      </c>
      <c r="L16" s="19">
        <v>10</v>
      </c>
      <c r="M16" s="19">
        <f t="shared" si="1"/>
        <v>94</v>
      </c>
      <c r="N16" s="36"/>
      <c r="O16" s="36"/>
      <c r="P16" s="36">
        <f>H16</f>
        <v>46</v>
      </c>
      <c r="Q16" s="37"/>
      <c r="R16" s="35" t="s">
        <v>55</v>
      </c>
    </row>
    <row r="17" spans="1:18" s="40" customFormat="1" ht="15.75">
      <c r="A17" s="115">
        <v>3</v>
      </c>
      <c r="B17" s="15" t="s">
        <v>57</v>
      </c>
      <c r="C17" s="19">
        <v>3</v>
      </c>
      <c r="D17" s="19"/>
      <c r="E17" s="112"/>
      <c r="F17" s="19">
        <v>5</v>
      </c>
      <c r="G17" s="19">
        <v>150</v>
      </c>
      <c r="H17" s="30">
        <v>46</v>
      </c>
      <c r="I17" s="19">
        <v>20</v>
      </c>
      <c r="J17" s="19"/>
      <c r="K17" s="19">
        <v>26</v>
      </c>
      <c r="L17" s="19">
        <v>10</v>
      </c>
      <c r="M17" s="19">
        <f t="shared" si="1"/>
        <v>94</v>
      </c>
      <c r="N17" s="36"/>
      <c r="O17" s="36"/>
      <c r="P17" s="36">
        <f>H17</f>
        <v>46</v>
      </c>
      <c r="Q17" s="37"/>
      <c r="R17" s="35" t="s">
        <v>55</v>
      </c>
    </row>
    <row r="18" spans="1:19" ht="15.75">
      <c r="A18" s="8">
        <v>4</v>
      </c>
      <c r="B18" s="15" t="s">
        <v>58</v>
      </c>
      <c r="C18" s="19">
        <v>1</v>
      </c>
      <c r="D18" s="19"/>
      <c r="E18" s="112"/>
      <c r="F18" s="19">
        <v>5</v>
      </c>
      <c r="G18" s="19">
        <v>150</v>
      </c>
      <c r="H18" s="31">
        <f t="shared" si="0"/>
        <v>46</v>
      </c>
      <c r="I18" s="19">
        <v>20</v>
      </c>
      <c r="J18" s="19"/>
      <c r="K18" s="19">
        <v>26</v>
      </c>
      <c r="L18" s="19">
        <v>10</v>
      </c>
      <c r="M18" s="19">
        <f t="shared" si="1"/>
        <v>94</v>
      </c>
      <c r="N18" s="16">
        <f>H18</f>
        <v>46</v>
      </c>
      <c r="O18" s="16"/>
      <c r="P18" s="16"/>
      <c r="Q18" s="38"/>
      <c r="R18" s="35" t="s">
        <v>55</v>
      </c>
      <c r="S18" s="40"/>
    </row>
    <row r="19" spans="1:19" ht="15.75">
      <c r="A19" s="8">
        <v>5</v>
      </c>
      <c r="B19" s="15" t="s">
        <v>59</v>
      </c>
      <c r="C19" s="19">
        <v>1</v>
      </c>
      <c r="D19" s="19"/>
      <c r="E19" s="112"/>
      <c r="F19" s="19">
        <v>5</v>
      </c>
      <c r="G19" s="19">
        <v>150</v>
      </c>
      <c r="H19" s="31">
        <f t="shared" si="0"/>
        <v>46</v>
      </c>
      <c r="I19" s="19">
        <v>20</v>
      </c>
      <c r="J19" s="19"/>
      <c r="K19" s="19">
        <v>26</v>
      </c>
      <c r="L19" s="19">
        <v>10</v>
      </c>
      <c r="M19" s="19">
        <f t="shared" si="1"/>
        <v>94</v>
      </c>
      <c r="N19" s="36">
        <v>46</v>
      </c>
      <c r="O19" s="36"/>
      <c r="P19" s="36"/>
      <c r="Q19" s="37"/>
      <c r="R19" s="35" t="s">
        <v>55</v>
      </c>
      <c r="S19" s="40"/>
    </row>
    <row r="20" spans="1:19" ht="15.75">
      <c r="A20" s="8">
        <v>6</v>
      </c>
      <c r="B20" s="15" t="s">
        <v>60</v>
      </c>
      <c r="C20" s="19">
        <v>1</v>
      </c>
      <c r="D20" s="19"/>
      <c r="E20" s="112"/>
      <c r="F20" s="19">
        <v>5</v>
      </c>
      <c r="G20" s="19">
        <v>150</v>
      </c>
      <c r="H20" s="31">
        <f t="shared" si="0"/>
        <v>46</v>
      </c>
      <c r="I20" s="19">
        <v>20</v>
      </c>
      <c r="J20" s="19"/>
      <c r="K20" s="19">
        <v>26</v>
      </c>
      <c r="L20" s="19">
        <v>10</v>
      </c>
      <c r="M20" s="19">
        <f t="shared" si="1"/>
        <v>94</v>
      </c>
      <c r="N20" s="36"/>
      <c r="O20" s="36">
        <f>H20</f>
        <v>46</v>
      </c>
      <c r="P20" s="36"/>
      <c r="Q20" s="37"/>
      <c r="R20" s="35" t="s">
        <v>55</v>
      </c>
      <c r="S20" s="40"/>
    </row>
    <row r="21" spans="1:18" ht="15.75">
      <c r="A21" s="8">
        <v>7</v>
      </c>
      <c r="B21" s="15" t="s">
        <v>61</v>
      </c>
      <c r="C21" s="19">
        <v>2</v>
      </c>
      <c r="D21" s="19"/>
      <c r="E21" s="112"/>
      <c r="F21" s="19">
        <v>5</v>
      </c>
      <c r="G21" s="19">
        <v>150</v>
      </c>
      <c r="H21" s="31">
        <f t="shared" si="0"/>
        <v>46</v>
      </c>
      <c r="I21" s="19">
        <v>20</v>
      </c>
      <c r="J21" s="19"/>
      <c r="K21" s="19">
        <v>26</v>
      </c>
      <c r="L21" s="19">
        <v>10</v>
      </c>
      <c r="M21" s="19">
        <f t="shared" si="1"/>
        <v>94</v>
      </c>
      <c r="N21" s="36">
        <f>H21</f>
        <v>46</v>
      </c>
      <c r="O21" s="36"/>
      <c r="P21" s="36"/>
      <c r="Q21" s="37"/>
      <c r="R21" s="35" t="s">
        <v>55</v>
      </c>
    </row>
    <row r="22" spans="1:18" ht="15.75">
      <c r="A22" s="8">
        <v>8</v>
      </c>
      <c r="B22" s="15" t="s">
        <v>62</v>
      </c>
      <c r="C22" s="19">
        <v>1</v>
      </c>
      <c r="D22" s="19"/>
      <c r="E22" s="112"/>
      <c r="F22" s="19">
        <v>5</v>
      </c>
      <c r="G22" s="19">
        <v>150</v>
      </c>
      <c r="H22" s="31">
        <f t="shared" si="0"/>
        <v>46</v>
      </c>
      <c r="I22" s="19">
        <v>20</v>
      </c>
      <c r="J22" s="19"/>
      <c r="K22" s="19">
        <v>26</v>
      </c>
      <c r="L22" s="19">
        <v>10</v>
      </c>
      <c r="M22" s="19">
        <f t="shared" si="1"/>
        <v>94</v>
      </c>
      <c r="N22" s="16">
        <f>H22</f>
        <v>46</v>
      </c>
      <c r="O22" s="16"/>
      <c r="P22" s="16"/>
      <c r="Q22" s="37"/>
      <c r="R22" s="35" t="s">
        <v>55</v>
      </c>
    </row>
    <row r="23" spans="1:18" ht="15.75">
      <c r="A23" s="8">
        <v>9</v>
      </c>
      <c r="B23" s="15" t="s">
        <v>63</v>
      </c>
      <c r="C23" s="19">
        <v>2</v>
      </c>
      <c r="D23" s="19"/>
      <c r="E23" s="112"/>
      <c r="F23" s="19">
        <v>5</v>
      </c>
      <c r="G23" s="19">
        <v>150</v>
      </c>
      <c r="H23" s="31">
        <f t="shared" si="0"/>
        <v>46</v>
      </c>
      <c r="I23" s="19">
        <v>20</v>
      </c>
      <c r="J23" s="19"/>
      <c r="K23" s="19">
        <v>26</v>
      </c>
      <c r="L23" s="19">
        <v>10</v>
      </c>
      <c r="M23" s="19">
        <f t="shared" si="1"/>
        <v>94</v>
      </c>
      <c r="N23" s="16"/>
      <c r="O23" s="16">
        <f>H23</f>
        <v>46</v>
      </c>
      <c r="P23" s="16"/>
      <c r="Q23" s="37"/>
      <c r="R23" s="35" t="s">
        <v>55</v>
      </c>
    </row>
    <row r="24" spans="1:18" ht="15.75">
      <c r="A24" s="8">
        <v>10</v>
      </c>
      <c r="B24" s="68" t="s">
        <v>120</v>
      </c>
      <c r="C24" s="31">
        <v>2</v>
      </c>
      <c r="D24" s="31"/>
      <c r="E24" s="113"/>
      <c r="F24" s="31">
        <v>5</v>
      </c>
      <c r="G24" s="31">
        <v>150</v>
      </c>
      <c r="H24" s="31">
        <f t="shared" si="0"/>
        <v>46</v>
      </c>
      <c r="I24" s="19">
        <v>20</v>
      </c>
      <c r="J24" s="19"/>
      <c r="K24" s="19">
        <v>26</v>
      </c>
      <c r="L24" s="19">
        <v>10</v>
      </c>
      <c r="M24" s="19">
        <f t="shared" si="1"/>
        <v>94</v>
      </c>
      <c r="N24" s="16"/>
      <c r="O24" s="16">
        <f>H24</f>
        <v>46</v>
      </c>
      <c r="P24" s="16"/>
      <c r="Q24" s="37"/>
      <c r="R24" s="35" t="s">
        <v>55</v>
      </c>
    </row>
    <row r="25" spans="1:18" ht="15.75">
      <c r="A25" s="8">
        <v>11</v>
      </c>
      <c r="B25" s="68" t="s">
        <v>121</v>
      </c>
      <c r="C25" s="31"/>
      <c r="D25" s="31">
        <v>1</v>
      </c>
      <c r="E25" s="113"/>
      <c r="F25" s="31">
        <v>4</v>
      </c>
      <c r="G25" s="31">
        <v>120</v>
      </c>
      <c r="H25" s="31">
        <v>40</v>
      </c>
      <c r="I25" s="19">
        <v>16</v>
      </c>
      <c r="J25" s="19"/>
      <c r="K25" s="19">
        <v>24</v>
      </c>
      <c r="L25" s="19">
        <v>10</v>
      </c>
      <c r="M25" s="19">
        <f t="shared" si="1"/>
        <v>70</v>
      </c>
      <c r="N25" s="16">
        <f>H25</f>
        <v>40</v>
      </c>
      <c r="O25" s="16"/>
      <c r="P25" s="16"/>
      <c r="Q25" s="37"/>
      <c r="R25" s="35" t="s">
        <v>55</v>
      </c>
    </row>
    <row r="26" spans="1:18" s="40" customFormat="1" ht="15.75">
      <c r="A26" s="115">
        <v>12</v>
      </c>
      <c r="B26" s="63" t="s">
        <v>88</v>
      </c>
      <c r="C26" s="31"/>
      <c r="D26" s="31">
        <v>1</v>
      </c>
      <c r="E26" s="113"/>
      <c r="F26" s="31">
        <v>4</v>
      </c>
      <c r="G26" s="31">
        <v>120</v>
      </c>
      <c r="H26" s="31">
        <v>40</v>
      </c>
      <c r="I26" s="31">
        <v>16</v>
      </c>
      <c r="J26" s="31"/>
      <c r="K26" s="31">
        <v>24</v>
      </c>
      <c r="L26" s="31">
        <v>10</v>
      </c>
      <c r="M26" s="19">
        <f t="shared" si="1"/>
        <v>70</v>
      </c>
      <c r="N26" s="16"/>
      <c r="O26" s="16">
        <f>H26</f>
        <v>40</v>
      </c>
      <c r="P26" s="16"/>
      <c r="Q26" s="37"/>
      <c r="R26" s="35" t="s">
        <v>55</v>
      </c>
    </row>
    <row r="27" spans="1:18" s="2" customFormat="1" ht="15.75">
      <c r="A27" s="199" t="s">
        <v>43</v>
      </c>
      <c r="B27" s="199"/>
      <c r="C27" s="24">
        <v>10</v>
      </c>
      <c r="D27" s="24">
        <v>2</v>
      </c>
      <c r="E27" s="24"/>
      <c r="F27" s="32">
        <f>SUM(F15:F26)</f>
        <v>58</v>
      </c>
      <c r="G27" s="32">
        <v>1440</v>
      </c>
      <c r="H27" s="33">
        <f>SUM(H15:H26)</f>
        <v>540</v>
      </c>
      <c r="I27" s="32">
        <f>SUM(I15:I26)</f>
        <v>232</v>
      </c>
      <c r="J27" s="32"/>
      <c r="K27" s="32">
        <f>SUM(K15:K26)</f>
        <v>308</v>
      </c>
      <c r="L27" s="32">
        <f>SUM(L15:L26)</f>
        <v>120</v>
      </c>
      <c r="M27" s="32">
        <f>SUM(M15:M26)</f>
        <v>1080</v>
      </c>
      <c r="N27" s="39">
        <f>SUM(N15:N26)</f>
        <v>270</v>
      </c>
      <c r="O27" s="39">
        <f>SUM(O19:O26)</f>
        <v>178</v>
      </c>
      <c r="P27" s="39">
        <f>SUM(P15:P26)</f>
        <v>92</v>
      </c>
      <c r="Q27" s="29">
        <f>Q16+Q17</f>
        <v>0</v>
      </c>
      <c r="R27" s="14"/>
    </row>
    <row r="28" spans="1:18" s="2" customFormat="1" ht="26.25" customHeight="1">
      <c r="A28" s="13"/>
      <c r="B28" s="191" t="s">
        <v>109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</row>
    <row r="29" spans="1:18" s="2" customFormat="1" ht="15.75" customHeight="1">
      <c r="A29" s="13">
        <v>1</v>
      </c>
      <c r="B29" s="15" t="s">
        <v>69</v>
      </c>
      <c r="C29" s="16">
        <v>3</v>
      </c>
      <c r="D29" s="22"/>
      <c r="E29" s="22"/>
      <c r="F29" s="16">
        <v>6</v>
      </c>
      <c r="G29" s="16">
        <v>180</v>
      </c>
      <c r="H29" s="31">
        <v>52</v>
      </c>
      <c r="I29" s="19">
        <v>24</v>
      </c>
      <c r="J29" s="19"/>
      <c r="K29" s="19">
        <v>28</v>
      </c>
      <c r="L29" s="19">
        <v>14</v>
      </c>
      <c r="M29" s="19">
        <v>116</v>
      </c>
      <c r="N29" s="16"/>
      <c r="O29" s="16"/>
      <c r="P29" s="16">
        <f>H29</f>
        <v>52</v>
      </c>
      <c r="Q29" s="16"/>
      <c r="R29" s="34" t="s">
        <v>55</v>
      </c>
    </row>
    <row r="30" spans="1:18" s="28" customFormat="1" ht="16.5" customHeight="1">
      <c r="A30" s="25">
        <v>2</v>
      </c>
      <c r="B30" s="26" t="s">
        <v>78</v>
      </c>
      <c r="C30" s="27"/>
      <c r="D30" s="27">
        <v>3</v>
      </c>
      <c r="E30" s="26"/>
      <c r="F30" s="27">
        <v>4</v>
      </c>
      <c r="G30" s="16">
        <v>120</v>
      </c>
      <c r="H30" s="31">
        <v>40</v>
      </c>
      <c r="I30" s="19">
        <v>16</v>
      </c>
      <c r="J30" s="19"/>
      <c r="K30" s="19">
        <v>24</v>
      </c>
      <c r="L30" s="19">
        <v>10</v>
      </c>
      <c r="M30" s="19">
        <v>70</v>
      </c>
      <c r="N30" s="27"/>
      <c r="O30" s="27"/>
      <c r="P30" s="16">
        <f>H30</f>
        <v>40</v>
      </c>
      <c r="Q30" s="27"/>
      <c r="R30" s="34" t="s">
        <v>55</v>
      </c>
    </row>
    <row r="31" spans="1:18" s="2" customFormat="1" ht="14.25" customHeight="1">
      <c r="A31" s="13">
        <v>3</v>
      </c>
      <c r="B31" s="15" t="s">
        <v>70</v>
      </c>
      <c r="C31" s="16"/>
      <c r="D31" s="16">
        <v>3</v>
      </c>
      <c r="E31" s="22"/>
      <c r="F31" s="16">
        <v>4</v>
      </c>
      <c r="G31" s="16">
        <v>120</v>
      </c>
      <c r="H31" s="31">
        <v>40</v>
      </c>
      <c r="I31" s="19">
        <v>16</v>
      </c>
      <c r="J31" s="19"/>
      <c r="K31" s="19">
        <v>24</v>
      </c>
      <c r="L31" s="19">
        <v>10</v>
      </c>
      <c r="M31" s="19">
        <f>G31-I31-K31-L31</f>
        <v>70</v>
      </c>
      <c r="N31" s="16"/>
      <c r="O31" s="16"/>
      <c r="P31" s="16">
        <f>H31</f>
        <v>40</v>
      </c>
      <c r="Q31" s="16"/>
      <c r="R31" s="34" t="s">
        <v>55</v>
      </c>
    </row>
    <row r="32" spans="1:18" s="2" customFormat="1" ht="15.75" customHeight="1">
      <c r="A32" s="13">
        <v>4</v>
      </c>
      <c r="B32" s="15" t="s">
        <v>72</v>
      </c>
      <c r="C32" s="16">
        <v>3</v>
      </c>
      <c r="D32" s="22"/>
      <c r="E32" s="22"/>
      <c r="F32" s="16">
        <v>6</v>
      </c>
      <c r="G32" s="16">
        <v>180</v>
      </c>
      <c r="H32" s="31">
        <v>52</v>
      </c>
      <c r="I32" s="19">
        <v>24</v>
      </c>
      <c r="J32" s="19"/>
      <c r="K32" s="19">
        <v>28</v>
      </c>
      <c r="L32" s="19">
        <v>14</v>
      </c>
      <c r="M32" s="19">
        <v>116</v>
      </c>
      <c r="N32" s="16"/>
      <c r="O32" s="16"/>
      <c r="P32" s="16">
        <f>H32</f>
        <v>52</v>
      </c>
      <c r="Q32" s="16"/>
      <c r="R32" s="34" t="s">
        <v>55</v>
      </c>
    </row>
    <row r="33" spans="1:18" s="2" customFormat="1" ht="17.25" customHeight="1">
      <c r="A33" s="13">
        <v>5</v>
      </c>
      <c r="B33" s="15" t="s">
        <v>71</v>
      </c>
      <c r="C33" s="16">
        <v>2</v>
      </c>
      <c r="D33" s="16"/>
      <c r="E33" s="22"/>
      <c r="F33" s="19">
        <v>6</v>
      </c>
      <c r="G33" s="19">
        <v>180</v>
      </c>
      <c r="H33" s="31">
        <v>52</v>
      </c>
      <c r="I33" s="19">
        <v>24</v>
      </c>
      <c r="J33" s="19"/>
      <c r="K33" s="19">
        <v>28</v>
      </c>
      <c r="L33" s="19">
        <v>14</v>
      </c>
      <c r="M33" s="19">
        <v>116</v>
      </c>
      <c r="N33" s="16"/>
      <c r="O33" s="16">
        <v>52</v>
      </c>
      <c r="P33" s="16"/>
      <c r="Q33" s="16"/>
      <c r="R33" s="34" t="s">
        <v>55</v>
      </c>
    </row>
    <row r="34" spans="1:18" s="2" customFormat="1" ht="27.75" customHeight="1">
      <c r="A34" s="13">
        <v>6</v>
      </c>
      <c r="B34" s="15" t="s">
        <v>73</v>
      </c>
      <c r="C34" s="19">
        <v>3</v>
      </c>
      <c r="D34" s="19"/>
      <c r="E34" s="17"/>
      <c r="F34" s="19">
        <v>6</v>
      </c>
      <c r="G34" s="19">
        <v>180</v>
      </c>
      <c r="H34" s="31">
        <v>52</v>
      </c>
      <c r="I34" s="19">
        <v>24</v>
      </c>
      <c r="J34" s="19"/>
      <c r="K34" s="19">
        <v>28</v>
      </c>
      <c r="L34" s="19">
        <v>14</v>
      </c>
      <c r="M34" s="19">
        <v>116</v>
      </c>
      <c r="N34" s="19"/>
      <c r="O34" s="19"/>
      <c r="P34" s="19">
        <f>H34</f>
        <v>52</v>
      </c>
      <c r="Q34" s="16"/>
      <c r="R34" s="34" t="s">
        <v>55</v>
      </c>
    </row>
    <row r="35" spans="1:18" s="2" customFormat="1" ht="15.75" customHeight="1">
      <c r="A35" s="13">
        <v>7</v>
      </c>
      <c r="B35" s="22" t="s">
        <v>74</v>
      </c>
      <c r="C35" s="16"/>
      <c r="D35" s="16">
        <v>4</v>
      </c>
      <c r="E35" s="22"/>
      <c r="F35" s="16">
        <v>4</v>
      </c>
      <c r="G35" s="16">
        <v>120</v>
      </c>
      <c r="H35" s="31">
        <v>40</v>
      </c>
      <c r="I35" s="19">
        <v>16</v>
      </c>
      <c r="J35" s="19"/>
      <c r="K35" s="19">
        <v>24</v>
      </c>
      <c r="L35" s="19">
        <v>10</v>
      </c>
      <c r="M35" s="19">
        <v>70</v>
      </c>
      <c r="N35" s="16"/>
      <c r="O35" s="16"/>
      <c r="P35" s="16"/>
      <c r="Q35" s="16">
        <v>40</v>
      </c>
      <c r="R35" s="34" t="s">
        <v>55</v>
      </c>
    </row>
    <row r="36" spans="1:18" s="2" customFormat="1" ht="15.75" customHeight="1">
      <c r="A36" s="13">
        <v>8</v>
      </c>
      <c r="B36" s="22" t="s">
        <v>119</v>
      </c>
      <c r="C36" s="16"/>
      <c r="D36" s="16">
        <v>4</v>
      </c>
      <c r="E36" s="22"/>
      <c r="F36" s="16">
        <v>4</v>
      </c>
      <c r="G36" s="16">
        <v>120</v>
      </c>
      <c r="H36" s="31">
        <v>40</v>
      </c>
      <c r="I36" s="19">
        <v>16</v>
      </c>
      <c r="J36" s="19"/>
      <c r="K36" s="19">
        <v>24</v>
      </c>
      <c r="L36" s="19">
        <v>10</v>
      </c>
      <c r="M36" s="19">
        <v>80</v>
      </c>
      <c r="N36" s="16"/>
      <c r="O36" s="16"/>
      <c r="P36" s="16"/>
      <c r="Q36" s="16">
        <v>30</v>
      </c>
      <c r="R36" s="34" t="s">
        <v>55</v>
      </c>
    </row>
    <row r="37" spans="1:18" s="2" customFormat="1" ht="15.75">
      <c r="A37" s="70"/>
      <c r="B37" s="72" t="s">
        <v>43</v>
      </c>
      <c r="C37" s="24">
        <v>4</v>
      </c>
      <c r="D37" s="24">
        <v>4</v>
      </c>
      <c r="E37" s="24"/>
      <c r="F37" s="24">
        <f>SUM(F29:F36)</f>
        <v>40</v>
      </c>
      <c r="G37" s="24">
        <v>1200</v>
      </c>
      <c r="H37" s="39">
        <f aca="true" t="shared" si="2" ref="H37:M37">SUM(H29:H36)</f>
        <v>368</v>
      </c>
      <c r="I37" s="39">
        <f t="shared" si="2"/>
        <v>160</v>
      </c>
      <c r="J37" s="39">
        <f t="shared" si="2"/>
        <v>0</v>
      </c>
      <c r="K37" s="39">
        <f t="shared" si="2"/>
        <v>208</v>
      </c>
      <c r="L37" s="39">
        <f t="shared" si="2"/>
        <v>96</v>
      </c>
      <c r="M37" s="39">
        <f t="shared" si="2"/>
        <v>754</v>
      </c>
      <c r="N37" s="39">
        <f>N33</f>
        <v>0</v>
      </c>
      <c r="O37" s="39">
        <f>SUM(O29:O36)</f>
        <v>52</v>
      </c>
      <c r="P37" s="24">
        <f>SUM(P29:P36)</f>
        <v>236</v>
      </c>
      <c r="Q37" s="29">
        <f>SUM(Q29:Q36)</f>
        <v>70</v>
      </c>
      <c r="R37" s="14"/>
    </row>
    <row r="38" spans="1:18" s="2" customFormat="1" ht="15.75">
      <c r="A38" s="71"/>
      <c r="B38" s="29" t="s">
        <v>66</v>
      </c>
      <c r="C38" s="67"/>
      <c r="D38" s="6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4"/>
    </row>
    <row r="39" spans="1:18" s="2" customFormat="1" ht="16.5" customHeight="1">
      <c r="A39" s="71"/>
      <c r="B39" s="68" t="s">
        <v>103</v>
      </c>
      <c r="C39" s="67"/>
      <c r="D39" s="67"/>
      <c r="E39" s="23"/>
      <c r="F39" s="108">
        <v>2</v>
      </c>
      <c r="G39" s="37">
        <v>60</v>
      </c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35" t="s">
        <v>55</v>
      </c>
    </row>
    <row r="40" spans="1:18" s="2" customFormat="1" ht="16.5" thickBot="1">
      <c r="A40" s="71"/>
      <c r="B40" s="74" t="s">
        <v>67</v>
      </c>
      <c r="C40" s="75"/>
      <c r="D40" s="75"/>
      <c r="E40" s="41"/>
      <c r="F40" s="109">
        <v>10</v>
      </c>
      <c r="G40" s="110">
        <v>300</v>
      </c>
      <c r="H40" s="41"/>
      <c r="I40" s="41"/>
      <c r="J40" s="41"/>
      <c r="K40" s="41"/>
      <c r="L40" s="41"/>
      <c r="M40" s="41"/>
      <c r="N40" s="41"/>
      <c r="O40" s="41"/>
      <c r="P40" s="41"/>
      <c r="Q40" s="76"/>
      <c r="R40" s="114" t="s">
        <v>55</v>
      </c>
    </row>
    <row r="41" spans="1:18" s="2" customFormat="1" ht="16.5" thickBot="1">
      <c r="A41" s="73"/>
      <c r="B41" s="82" t="s">
        <v>43</v>
      </c>
      <c r="C41" s="83"/>
      <c r="D41" s="83"/>
      <c r="E41" s="84"/>
      <c r="F41" s="88">
        <f>SUM(F39:F40)</f>
        <v>12</v>
      </c>
      <c r="G41" s="88">
        <f>SUM(G39:G40)</f>
        <v>360</v>
      </c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6"/>
    </row>
    <row r="42" spans="1:18" s="2" customFormat="1" ht="15.75" customHeight="1">
      <c r="A42" s="71"/>
      <c r="B42" s="77" t="s">
        <v>68</v>
      </c>
      <c r="C42" s="78"/>
      <c r="D42" s="78"/>
      <c r="E42" s="79"/>
      <c r="F42" s="77"/>
      <c r="G42" s="77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81"/>
    </row>
    <row r="43" spans="1:18" s="2" customFormat="1" ht="15" customHeight="1">
      <c r="A43" s="71"/>
      <c r="B43" s="11" t="s">
        <v>110</v>
      </c>
      <c r="C43" s="67"/>
      <c r="D43" s="67"/>
      <c r="E43" s="7"/>
      <c r="F43" s="12">
        <v>6</v>
      </c>
      <c r="G43" s="12">
        <v>180</v>
      </c>
      <c r="H43" s="7"/>
      <c r="I43" s="7"/>
      <c r="J43" s="7"/>
      <c r="K43" s="7"/>
      <c r="L43" s="7"/>
      <c r="M43" s="7"/>
      <c r="N43" s="7"/>
      <c r="O43" s="7"/>
      <c r="P43" s="7"/>
      <c r="Q43" s="4"/>
      <c r="R43" s="9"/>
    </row>
    <row r="44" spans="1:18" s="2" customFormat="1" ht="16.5" thickBot="1">
      <c r="A44" s="71"/>
      <c r="B44" s="69" t="s">
        <v>51</v>
      </c>
      <c r="C44" s="75"/>
      <c r="D44" s="75"/>
      <c r="E44" s="41"/>
      <c r="F44" s="109">
        <v>2</v>
      </c>
      <c r="G44" s="110">
        <v>60</v>
      </c>
      <c r="H44" s="41"/>
      <c r="I44" s="41"/>
      <c r="J44" s="41"/>
      <c r="K44" s="41"/>
      <c r="L44" s="41"/>
      <c r="M44" s="41"/>
      <c r="N44" s="41"/>
      <c r="O44" s="41"/>
      <c r="P44" s="41"/>
      <c r="Q44" s="76"/>
      <c r="R44" s="76"/>
    </row>
    <row r="45" spans="1:18" s="2" customFormat="1" ht="15" customHeight="1" thickBot="1">
      <c r="A45" s="87"/>
      <c r="B45" s="82" t="s">
        <v>43</v>
      </c>
      <c r="C45" s="83"/>
      <c r="D45" s="83"/>
      <c r="E45" s="84"/>
      <c r="F45" s="88">
        <v>8</v>
      </c>
      <c r="G45" s="88">
        <v>240</v>
      </c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6"/>
    </row>
    <row r="46" spans="1:18" ht="15" customHeight="1">
      <c r="A46" s="189" t="s">
        <v>43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42"/>
      <c r="P46" s="90"/>
      <c r="Q46" s="91"/>
      <c r="R46" s="5"/>
    </row>
    <row r="47" spans="1:17" ht="14.25">
      <c r="A47" s="206" t="s">
        <v>111</v>
      </c>
      <c r="B47" s="207"/>
      <c r="C47" s="207"/>
      <c r="D47" s="207"/>
      <c r="E47" s="207"/>
      <c r="F47" s="72">
        <f>G47/30</f>
        <v>120</v>
      </c>
      <c r="G47" s="72">
        <f>G9+G13+G27+G37+G41+G45</f>
        <v>3600</v>
      </c>
      <c r="H47" s="92">
        <f aca="true" t="shared" si="3" ref="H47:M47">H18+H22+H36</f>
        <v>132</v>
      </c>
      <c r="I47" s="92">
        <f t="shared" si="3"/>
        <v>56</v>
      </c>
      <c r="J47" s="92">
        <f t="shared" si="3"/>
        <v>0</v>
      </c>
      <c r="K47" s="92">
        <f t="shared" si="3"/>
        <v>76</v>
      </c>
      <c r="L47" s="92">
        <f t="shared" si="3"/>
        <v>30</v>
      </c>
      <c r="M47" s="92">
        <f t="shared" si="3"/>
        <v>268</v>
      </c>
      <c r="N47" s="92">
        <f>N13+N27+N37</f>
        <v>292</v>
      </c>
      <c r="O47" s="92">
        <f>O9+O13+O27+O37</f>
        <v>304</v>
      </c>
      <c r="P47" s="92">
        <f>P37+P27</f>
        <v>328</v>
      </c>
      <c r="Q47" s="93">
        <f>Q37+Q27</f>
        <v>70</v>
      </c>
    </row>
    <row r="48" spans="1:17" ht="14.25">
      <c r="A48" s="181" t="s">
        <v>112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94"/>
      <c r="N48" s="95">
        <f>N47/18</f>
        <v>16.22222222222222</v>
      </c>
      <c r="O48" s="96">
        <f>O47/17</f>
        <v>17.88235294117647</v>
      </c>
      <c r="P48" s="96">
        <f>P47/18</f>
        <v>18.22222222222222</v>
      </c>
      <c r="Q48" s="107">
        <f>Q47/4</f>
        <v>17.5</v>
      </c>
    </row>
    <row r="49" spans="1:17" ht="14.25">
      <c r="A49" s="181" t="s">
        <v>113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94"/>
      <c r="N49" s="72">
        <v>5</v>
      </c>
      <c r="O49" s="95">
        <v>5</v>
      </c>
      <c r="P49" s="97">
        <v>4</v>
      </c>
      <c r="Q49" s="111">
        <v>0</v>
      </c>
    </row>
    <row r="50" spans="1:17" ht="14.25">
      <c r="A50" s="181" t="s">
        <v>114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94"/>
      <c r="N50" s="72">
        <v>3</v>
      </c>
      <c r="O50" s="95">
        <v>1</v>
      </c>
      <c r="P50" s="97">
        <v>2</v>
      </c>
      <c r="Q50" s="111">
        <v>2</v>
      </c>
    </row>
    <row r="51" spans="1:17" ht="15" thickBot="1">
      <c r="A51" s="183" t="s">
        <v>115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98"/>
      <c r="N51" s="98"/>
      <c r="O51" s="98"/>
      <c r="P51" s="99"/>
      <c r="Q51" s="100"/>
    </row>
    <row r="52" spans="1:17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101"/>
      <c r="N52" s="101"/>
      <c r="O52" s="101"/>
      <c r="P52" s="102"/>
      <c r="Q52" s="102"/>
    </row>
    <row r="53" spans="1:17" ht="12.75">
      <c r="A53" s="185" t="s">
        <v>80</v>
      </c>
      <c r="B53" s="185"/>
      <c r="C53" s="185"/>
      <c r="D53" s="185"/>
      <c r="E53" s="185"/>
      <c r="F53" s="185"/>
      <c r="G53" s="103"/>
      <c r="H53" s="103"/>
      <c r="I53" s="103"/>
      <c r="J53" s="178" t="s">
        <v>116</v>
      </c>
      <c r="K53" s="178"/>
      <c r="L53" s="178"/>
      <c r="M53" s="178"/>
      <c r="N53" s="178"/>
      <c r="O53" s="178"/>
      <c r="P53" s="178"/>
      <c r="Q53" s="178"/>
    </row>
    <row r="54" spans="1:17" ht="12.75">
      <c r="A54" s="104"/>
      <c r="B54" s="104"/>
      <c r="C54" s="104"/>
      <c r="D54" s="104"/>
      <c r="E54" s="104"/>
      <c r="F54" s="104"/>
      <c r="G54" s="175" t="s">
        <v>117</v>
      </c>
      <c r="H54" s="175"/>
      <c r="I54" s="175"/>
      <c r="J54" s="175" t="s">
        <v>118</v>
      </c>
      <c r="K54" s="175"/>
      <c r="L54" s="175"/>
      <c r="M54" s="175"/>
      <c r="N54" s="175"/>
      <c r="O54" s="175"/>
      <c r="P54" s="176"/>
      <c r="Q54" s="176"/>
    </row>
    <row r="55" spans="1:17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6"/>
      <c r="Q55" s="106"/>
    </row>
    <row r="56" spans="1:17" ht="12.75">
      <c r="A56" s="180" t="s">
        <v>81</v>
      </c>
      <c r="B56" s="180"/>
      <c r="C56" s="180"/>
      <c r="D56" s="180"/>
      <c r="E56" s="180"/>
      <c r="F56" s="180"/>
      <c r="G56" s="103"/>
      <c r="H56" s="103"/>
      <c r="I56" s="103"/>
      <c r="J56" s="178"/>
      <c r="K56" s="178"/>
      <c r="L56" s="178"/>
      <c r="M56" s="178"/>
      <c r="N56" s="178"/>
      <c r="O56" s="178"/>
      <c r="P56" s="178"/>
      <c r="Q56" s="178"/>
    </row>
    <row r="57" spans="1:17" ht="12.75">
      <c r="A57" s="104"/>
      <c r="B57" s="104"/>
      <c r="C57" s="104"/>
      <c r="D57" s="104"/>
      <c r="E57" s="104"/>
      <c r="F57" s="104"/>
      <c r="G57" s="175" t="s">
        <v>117</v>
      </c>
      <c r="H57" s="175"/>
      <c r="I57" s="175"/>
      <c r="J57" s="175" t="s">
        <v>118</v>
      </c>
      <c r="K57" s="175"/>
      <c r="L57" s="175"/>
      <c r="M57" s="175"/>
      <c r="N57" s="175"/>
      <c r="O57" s="175"/>
      <c r="P57" s="176"/>
      <c r="Q57" s="176"/>
    </row>
    <row r="59" spans="2:17" ht="12.75">
      <c r="B59" s="177" t="s">
        <v>122</v>
      </c>
      <c r="C59" s="177"/>
      <c r="D59" s="177"/>
      <c r="E59" s="177"/>
      <c r="F59" s="177"/>
      <c r="G59" s="103"/>
      <c r="H59" s="103"/>
      <c r="I59" s="103"/>
      <c r="J59" s="178"/>
      <c r="K59" s="178"/>
      <c r="L59" s="178"/>
      <c r="M59" s="178"/>
      <c r="N59" s="178"/>
      <c r="O59" s="178"/>
      <c r="P59" s="178"/>
      <c r="Q59" s="178"/>
    </row>
    <row r="60" spans="7:17" ht="12.75">
      <c r="G60" s="175" t="s">
        <v>117</v>
      </c>
      <c r="H60" s="175"/>
      <c r="I60" s="175"/>
      <c r="J60" s="175" t="s">
        <v>118</v>
      </c>
      <c r="K60" s="175"/>
      <c r="L60" s="175"/>
      <c r="M60" s="175"/>
      <c r="N60" s="175"/>
      <c r="O60" s="175"/>
      <c r="P60" s="176"/>
      <c r="Q60" s="176"/>
    </row>
  </sheetData>
  <sheetProtection/>
  <mergeCells count="45">
    <mergeCell ref="A47:E47"/>
    <mergeCell ref="A48:L48"/>
    <mergeCell ref="A49:L49"/>
    <mergeCell ref="A1:A5"/>
    <mergeCell ref="B1:B5"/>
    <mergeCell ref="C1:E1"/>
    <mergeCell ref="C2:C5"/>
    <mergeCell ref="D2:D5"/>
    <mergeCell ref="E2:E5"/>
    <mergeCell ref="L2:L5"/>
    <mergeCell ref="N4:Q4"/>
    <mergeCell ref="N2:Q2"/>
    <mergeCell ref="M2:M5"/>
    <mergeCell ref="G2:G5"/>
    <mergeCell ref="H2:K2"/>
    <mergeCell ref="H3:H5"/>
    <mergeCell ref="I3:K3"/>
    <mergeCell ref="I4:I5"/>
    <mergeCell ref="J4:J5"/>
    <mergeCell ref="R1:R5"/>
    <mergeCell ref="A46:N46"/>
    <mergeCell ref="B28:R28"/>
    <mergeCell ref="B14:R14"/>
    <mergeCell ref="B7:R7"/>
    <mergeCell ref="B10:R10"/>
    <mergeCell ref="A27:B27"/>
    <mergeCell ref="A6:R6"/>
    <mergeCell ref="F1:F5"/>
    <mergeCell ref="N1:Q1"/>
    <mergeCell ref="B59:F59"/>
    <mergeCell ref="J59:Q59"/>
    <mergeCell ref="G1:M1"/>
    <mergeCell ref="A56:F56"/>
    <mergeCell ref="J56:Q56"/>
    <mergeCell ref="A50:L50"/>
    <mergeCell ref="A51:L51"/>
    <mergeCell ref="A53:F53"/>
    <mergeCell ref="J53:Q53"/>
    <mergeCell ref="K4:K5"/>
    <mergeCell ref="G54:I54"/>
    <mergeCell ref="J54:Q54"/>
    <mergeCell ref="G60:I60"/>
    <mergeCell ref="J60:Q60"/>
    <mergeCell ref="G57:I57"/>
    <mergeCell ref="J57:Q57"/>
  </mergeCells>
  <printOptions/>
  <pageMargins left="0.1968503937007874" right="0.1968503937007874" top="0.984251968503937" bottom="0.3937007874015748" header="0" footer="0"/>
  <pageSetup fitToHeight="1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Uch_otdel</dc:creator>
  <cp:keywords/>
  <dc:description/>
  <cp:lastModifiedBy>Сергей</cp:lastModifiedBy>
  <cp:lastPrinted>2016-04-11T12:42:02Z</cp:lastPrinted>
  <dcterms:created xsi:type="dcterms:W3CDTF">2013-04-29T08:24:45Z</dcterms:created>
  <dcterms:modified xsi:type="dcterms:W3CDTF">2018-01-19T09:45:06Z</dcterms:modified>
  <cp:category/>
  <cp:version/>
  <cp:contentType/>
  <cp:contentStatus/>
</cp:coreProperties>
</file>