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180" windowHeight="9870" activeTab="0"/>
  </bookViews>
  <sheets>
    <sheet name="1 страница" sheetId="1" r:id="rId1"/>
    <sheet name="2 страница" sheetId="2" r:id="rId2"/>
  </sheets>
  <definedNames>
    <definedName name="_xlnm.Print_Area" localSheetId="1">'2 страница'!$A$1:$X$141</definedName>
  </definedNames>
  <calcPr fullCalcOnLoad="1"/>
</workbook>
</file>

<file path=xl/sharedStrings.xml><?xml version="1.0" encoding="utf-8"?>
<sst xmlns="http://schemas.openxmlformats.org/spreadsheetml/2006/main" count="494" uniqueCount="208">
  <si>
    <t>Затверджую</t>
  </si>
  <si>
    <t>м.п.</t>
  </si>
  <si>
    <t>Одеський національний економічний університет</t>
  </si>
  <si>
    <t>Підготовки</t>
  </si>
  <si>
    <t xml:space="preserve">  бакалавр</t>
  </si>
  <si>
    <t xml:space="preserve"> з галузі знань</t>
  </si>
  <si>
    <t>за напрямом</t>
  </si>
  <si>
    <t>Форма навчання</t>
  </si>
  <si>
    <t xml:space="preserve">  денна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</si>
  <si>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</si>
  <si>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</si>
  <si>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</si>
  <si>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</si>
  <si>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</si>
  <si>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</si>
  <si>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Сiчень</t>
  </si>
  <si>
    <t>Лютий</t>
  </si>
  <si>
    <t>Березень</t>
  </si>
  <si>
    <t>Квiтень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</si>
  <si>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</si>
  <si>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</si>
  <si>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</si>
  <si>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</si>
  <si>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</si>
  <si>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</si>
  <si>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</si>
  <si>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п</t>
  </si>
  <si>
    <t>II. ЗВЕДЕНІ ДАНІ ПРО БЮДЖЕТ ЧАСУ, тижні</t>
  </si>
  <si>
    <t>ІІІ. ПРАКТИКА</t>
  </si>
  <si>
    <t>IV. ДЕРЖАВНА АТЕСТАЦІЯ</t>
  </si>
  <si>
    <t>Теоретичне
навчання</t>
  </si>
  <si>
    <t>Практика</t>
  </si>
  <si>
    <t>Державна
атестація</t>
  </si>
  <si>
    <t>Канікули</t>
  </si>
  <si>
    <t>Разом</t>
  </si>
  <si>
    <t>Назва
практики</t>
  </si>
  <si>
    <t>Семестр</t>
  </si>
  <si>
    <t>Тижні</t>
  </si>
  <si>
    <t>Назва
навчальної
дисципліни</t>
  </si>
  <si>
    <t>Шифр за ОПП</t>
  </si>
  <si>
    <t>НАЗВА НАВЧАЛЬНОЇ
ДИСЦИПЛІНИ</t>
  </si>
  <si>
    <t>Розподіл за
семестрами</t>
  </si>
  <si>
    <t>Курсові</t>
  </si>
  <si>
    <t>роботи</t>
  </si>
  <si>
    <t>проекти</t>
  </si>
  <si>
    <t>Кількість
кредитів ECTS</t>
  </si>
  <si>
    <t>Кількість годин</t>
  </si>
  <si>
    <t>Загальний
обсяг</t>
  </si>
  <si>
    <t>Аудиторних</t>
  </si>
  <si>
    <t>Всього</t>
  </si>
  <si>
    <t>у тому числі:</t>
  </si>
  <si>
    <t>лекції</t>
  </si>
  <si>
    <t>лабора
торні</t>
  </si>
  <si>
    <t>прак-
тичні</t>
  </si>
  <si>
    <t>Самостійна
робота</t>
  </si>
  <si>
    <t>С е м е с т р и</t>
  </si>
  <si>
    <t>Кількість тижнів в семестрі</t>
  </si>
  <si>
    <t>I курс</t>
  </si>
  <si>
    <t>II курс</t>
  </si>
  <si>
    <t>III курс</t>
  </si>
  <si>
    <t>IV курс</t>
  </si>
  <si>
    <t>Кафедри</t>
  </si>
  <si>
    <t>Українська мова професійного спілкування</t>
  </si>
  <si>
    <t>МППП</t>
  </si>
  <si>
    <t>ФІП</t>
  </si>
  <si>
    <t>Політологія</t>
  </si>
  <si>
    <t>Фiз.вихов.</t>
  </si>
  <si>
    <t>Іноземна мова</t>
  </si>
  <si>
    <t>Ін.мова</t>
  </si>
  <si>
    <t>Культурологія</t>
  </si>
  <si>
    <t>Правознавство</t>
  </si>
  <si>
    <t>Політична економія</t>
  </si>
  <si>
    <t>З Е Т</t>
  </si>
  <si>
    <t>Мікроекономіка</t>
  </si>
  <si>
    <t>Історія економіка та економічної думки</t>
  </si>
  <si>
    <t>М М А Е</t>
  </si>
  <si>
    <t>Моделювання економічних процесів підприємства</t>
  </si>
  <si>
    <t>Системи електронного документообороту</t>
  </si>
  <si>
    <t>ЕП</t>
  </si>
  <si>
    <t>Менеджмент</t>
  </si>
  <si>
    <t>Маркетинг</t>
  </si>
  <si>
    <t>Гроші та кредит</t>
  </si>
  <si>
    <t>Фінанси</t>
  </si>
  <si>
    <t>Бухгалтерський облік</t>
  </si>
  <si>
    <t>УП і ЕП</t>
  </si>
  <si>
    <t>Міжнародна економіка</t>
  </si>
  <si>
    <t>Статистика</t>
  </si>
  <si>
    <t>Соціологія</t>
  </si>
  <si>
    <t>Регіональна економіка</t>
  </si>
  <si>
    <t>ЕА</t>
  </si>
  <si>
    <t>Фінансовий облік-1</t>
  </si>
  <si>
    <t xml:space="preserve">Управлінський облік </t>
  </si>
  <si>
    <t>Звітність підприємств</t>
  </si>
  <si>
    <t>Облік у бюджетних установах</t>
  </si>
  <si>
    <t>Інформаційні технології в обліку та аудиті</t>
  </si>
  <si>
    <t>Облік і звітність в системі оподаткування</t>
  </si>
  <si>
    <t xml:space="preserve">Облік і звітність суб'єктів малого підприємництва </t>
  </si>
  <si>
    <t>Облік і звітність в підприємствах АПК</t>
  </si>
  <si>
    <t>Особливості обліку ЗЕД</t>
  </si>
  <si>
    <t>Особливості обліку в галузях</t>
  </si>
  <si>
    <t>Теорія фінансового контролю</t>
  </si>
  <si>
    <t>Аналітичне забезпечення прийняття управлінських рішень</t>
  </si>
  <si>
    <t>Економічний аналіз</t>
  </si>
  <si>
    <t xml:space="preserve">Комп'ютерні інформаційні системи в аудиті </t>
  </si>
  <si>
    <t>Облік інвестиційної і інноваційної діяльності</t>
  </si>
  <si>
    <t>Загальна кількість</t>
  </si>
  <si>
    <t>Кількість екзаменів</t>
  </si>
  <si>
    <t>Кількість заліків</t>
  </si>
  <si>
    <t>Кількість курсових робіт</t>
  </si>
  <si>
    <t xml:space="preserve">Декан факультету </t>
  </si>
  <si>
    <t xml:space="preserve">Завідуючий кафедрою </t>
  </si>
  <si>
    <t>Практична підготовка</t>
  </si>
  <si>
    <t>Тренінг</t>
  </si>
  <si>
    <t>Виробнича</t>
  </si>
  <si>
    <t>де</t>
  </si>
  <si>
    <t>Інформатика</t>
  </si>
  <si>
    <t>Оргінізація і методика економічного аналізу</t>
  </si>
  <si>
    <t xml:space="preserve">Ректор                                      Звєряков М.І.  </t>
  </si>
  <si>
    <t>0305 Економіка та підприємництво</t>
  </si>
  <si>
    <r>
      <t xml:space="preserve">Строк навчання        </t>
    </r>
    <r>
      <rPr>
        <b/>
        <sz val="10"/>
        <rFont val="Times new Roman"/>
        <family val="1"/>
      </rPr>
      <t>4  роки</t>
    </r>
  </si>
  <si>
    <t xml:space="preserve">    на основі повної загальної середньої освіти</t>
  </si>
  <si>
    <r>
      <t xml:space="preserve">освітньо-кваліфікаційний рівень - </t>
    </r>
    <r>
      <rPr>
        <b/>
        <sz val="10"/>
        <rFont val="Times new Roman"/>
        <family val="1"/>
      </rPr>
      <t>БАКАЛАВР</t>
    </r>
  </si>
  <si>
    <t>вр</t>
  </si>
  <si>
    <t>ПОЗНАЧЕННЯ: Т - теоретичне навчання; С - екзаменаційна сесія; П - практика; К - канікули; ДЕ - складання державного екзамену; ВР - захист випускної роботи</t>
  </si>
  <si>
    <t>Екзаменаційна
сесія</t>
  </si>
  <si>
    <t>Виконання
випускної
роботи</t>
  </si>
  <si>
    <t xml:space="preserve">Форма
державної
атестації
</t>
  </si>
  <si>
    <t xml:space="preserve">Навчально-економічна </t>
  </si>
  <si>
    <t>Комплексний державний екзамен за фахом та захист випускної роботи</t>
  </si>
  <si>
    <t>Розподіл годин на тиждень за курсами і
семестрами</t>
  </si>
  <si>
    <t>Навчально-економічна практика</t>
  </si>
  <si>
    <t>Виробнича практика</t>
  </si>
  <si>
    <t>Філософія</t>
  </si>
  <si>
    <t>Аудит</t>
  </si>
  <si>
    <t>Фінансовий облік-2</t>
  </si>
  <si>
    <t xml:space="preserve">Макроекономіка </t>
  </si>
  <si>
    <t>Математика для економістів:</t>
  </si>
  <si>
    <t xml:space="preserve"> - теорія ймовірностей та математична статистика</t>
  </si>
  <si>
    <t>Економіко-математичні методи і моделі:</t>
  </si>
  <si>
    <t xml:space="preserve"> - оптимізаційні методи та моделі</t>
  </si>
  <si>
    <t xml:space="preserve"> - економетріка</t>
  </si>
  <si>
    <t>Внутрішній контроль</t>
  </si>
  <si>
    <t>Н А В Ч А Л Ь Н И Й  П Л А Н                                                                                  (2014-2018 н.р.)</t>
  </si>
  <si>
    <t xml:space="preserve"> - вища математика</t>
  </si>
  <si>
    <t>Міністерство освіти і науки України</t>
  </si>
  <si>
    <t>"_____" ____________ 20 ___ року</t>
  </si>
  <si>
    <t>ІС в економіці</t>
  </si>
  <si>
    <t>iндивiд.заняття</t>
  </si>
  <si>
    <t>не більше 5-ти в семестр</t>
  </si>
  <si>
    <t>кількість дисциплін на рік не повина превищувати 16</t>
  </si>
  <si>
    <t>обсяг годин кожної дисципліни не менше ніж 3 кредити</t>
  </si>
  <si>
    <t>Виконання та захист випускної роботи</t>
  </si>
  <si>
    <t>Курсова робота с ЗЕТ</t>
  </si>
  <si>
    <t>МО та ЗЕД</t>
  </si>
  <si>
    <t>Банк.справа</t>
  </si>
  <si>
    <t>Бух.облік</t>
  </si>
  <si>
    <t>МЕВ</t>
  </si>
  <si>
    <t>ЗЕТ</t>
  </si>
  <si>
    <t>ТУР</t>
  </si>
  <si>
    <r>
      <t xml:space="preserve"> Кваліфікація </t>
    </r>
    <r>
      <rPr>
        <b/>
        <sz val="10"/>
        <rFont val="Times new Roman"/>
        <family val="1"/>
      </rPr>
      <t xml:space="preserve"> бакалавр з </t>
    </r>
  </si>
  <si>
    <t xml:space="preserve">Фізичне виховання </t>
  </si>
  <si>
    <t>Екзамени**</t>
  </si>
  <si>
    <t>Залiки**</t>
  </si>
  <si>
    <t>Курсова робота з аудиту</t>
  </si>
  <si>
    <t>Курсова робота з економічного аналізу</t>
  </si>
  <si>
    <t>Курсова робота з фінансового обліку</t>
  </si>
  <si>
    <t>Вступ до фаху</t>
  </si>
  <si>
    <t>Екон. кіб.</t>
  </si>
  <si>
    <t>Економічний аналіз в галузях</t>
  </si>
  <si>
    <t>Інформаційні системи і технології в економіці</t>
  </si>
  <si>
    <t xml:space="preserve">Психологія  </t>
  </si>
  <si>
    <t>Обов'язкові дисциплини циклу загальноекономічної підготовки галузі знань "Економіка і підприємництво"</t>
  </si>
  <si>
    <t>Правознавства</t>
  </si>
  <si>
    <r>
      <t xml:space="preserve">    Вибіркові дисципліни для студентів 2-4 курсів циклу загальноекономічної підготовки за спеціальністю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(передбачити вибір студентами одного із пакетів)</t>
    </r>
  </si>
  <si>
    <t>ПАКЕТ 1</t>
  </si>
  <si>
    <t>ПАКЕТ 2</t>
  </si>
  <si>
    <t>Обов'язкові дисциплини циклу  професійної та практичної підготовки галузі знань "Економіка і підприємництво"</t>
  </si>
  <si>
    <t>Іноземна мова професійного спілкування</t>
  </si>
  <si>
    <t>6, 7, 8</t>
  </si>
  <si>
    <t>Іноз.мов</t>
  </si>
  <si>
    <t>Обов'язкові дисциплини циклу  професійної та практичної підготовки за спеціальністю</t>
  </si>
  <si>
    <r>
      <t xml:space="preserve">Вибіркові дисципліни для студентів за спеціальністю </t>
    </r>
    <r>
      <rPr>
        <i/>
        <sz val="10"/>
        <rFont val="Times new Roman"/>
        <family val="1"/>
      </rPr>
      <t>(передбачити вибір студентами одного із пакетів)</t>
    </r>
  </si>
  <si>
    <t>Всього по пакету 1</t>
  </si>
  <si>
    <t>Всього по пакету 2</t>
  </si>
  <si>
    <t xml:space="preserve">Економіка підприємства </t>
  </si>
  <si>
    <t>Внутрішній аудит</t>
  </si>
  <si>
    <t>Управлінський аналіз</t>
  </si>
  <si>
    <t xml:space="preserve">Економіка праці і соціально-трудові відносини та цивільна оборона </t>
  </si>
  <si>
    <t>Аналіз фінансової звітності</t>
  </si>
  <si>
    <t>ПАКЕТ 3</t>
  </si>
  <si>
    <t>Контроль в системі управління</t>
  </si>
  <si>
    <t>Облік у зарубіжних країнах</t>
  </si>
  <si>
    <t>Облік на підприємствах різних організаційно-правових форм</t>
  </si>
  <si>
    <t>Всього по пакету 3</t>
  </si>
  <si>
    <t>Всього (1 из 3 пакетов)</t>
  </si>
  <si>
    <t>2 курсові (1- ЗЕТ та 1 за фахом)</t>
  </si>
  <si>
    <t>Історія України і культури</t>
  </si>
  <si>
    <t>Кількість годин на тиждень</t>
  </si>
  <si>
    <t>Індивід.-консульт.робота</t>
  </si>
  <si>
    <t>Управління ефективністю бізнесу</t>
  </si>
  <si>
    <t>Корпоративне управління, ризики та етика</t>
  </si>
  <si>
    <t>Податкове планування на підприємствах галузей економіки</t>
  </si>
  <si>
    <t>Облік у неприбуткових підприємств</t>
  </si>
  <si>
    <t>Особливості оподаткування за галузями економіки</t>
  </si>
  <si>
    <t>Моделювання на підприємствах різних видів діяльності</t>
  </si>
  <si>
    <t xml:space="preserve">Облік у фінансових установах і суб’єктах фондового ринку </t>
  </si>
  <si>
    <t>Облік в галузях</t>
  </si>
  <si>
    <t>Облік і аудит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</si>
</sst>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1" xfId="0" applyFont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4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1" fontId="10" fillId="0" borderId="14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15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right"/>
    </xf>
    <xf numFmtId="0" fontId="6" fillId="0" borderId="1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1" fontId="10" fillId="0" borderId="16" xfId="0" applyNumberFormat="1" applyFont="1" applyFill="1" applyBorder="1" applyAlignment="1">
      <alignment horizontal="center" wrapText="1"/>
    </xf>
    <xf numFmtId="1" fontId="10" fillId="0" borderId="17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10</xdr:row>
      <xdr:rowOff>38100</xdr:rowOff>
    </xdr:from>
    <xdr:ext cx="20955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6848475" y="19145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133350</xdr:colOff>
      <xdr:row>10</xdr:row>
      <xdr:rowOff>38100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6867525" y="19145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PageLayoutView="0" workbookViewId="0" topLeftCell="A1">
      <selection activeCell="AL14" sqref="AL14:AZ14"/>
    </sheetView>
  </sheetViews>
  <sheetFormatPr defaultColWidth="9.00390625" defaultRowHeight="12.75"/>
  <cols>
    <col min="1" max="1" width="4.75390625" style="0" customWidth="1"/>
    <col min="2" max="47" width="2.75390625" style="0" customWidth="1"/>
    <col min="48" max="48" width="3.25390625" style="0" customWidth="1"/>
    <col min="49" max="52" width="2.75390625" style="0" customWidth="1"/>
    <col min="53" max="53" width="3.375" style="0" customWidth="1"/>
  </cols>
  <sheetData>
    <row r="1" spans="1:53" ht="15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20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</row>
    <row r="2" spans="1:53" ht="12.75">
      <c r="A2" s="124" t="s">
        <v>117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</row>
    <row r="3" spans="1:53" ht="12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3" ht="12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</row>
    <row r="5" spans="1:53" ht="15.75">
      <c r="A5" s="122" t="s">
        <v>145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5"/>
      <c r="N5" s="111" t="s">
        <v>144</v>
      </c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5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</row>
    <row r="6" spans="1:53" ht="12.75" customHeight="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4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</row>
    <row r="7" spans="1:53" ht="18.75">
      <c r="A7" s="116" t="s">
        <v>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4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</row>
    <row r="8" spans="1:53" ht="12.7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45.75" customHeight="1">
      <c r="A9" s="126" t="s">
        <v>142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33.75" customHeight="1">
      <c r="A10" s="110" t="s">
        <v>3</v>
      </c>
      <c r="B10" s="110"/>
      <c r="C10" s="110"/>
      <c r="D10" s="110"/>
      <c r="E10" s="110"/>
      <c r="F10" s="116" t="s">
        <v>4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0" t="s">
        <v>5</v>
      </c>
      <c r="U10" s="110"/>
      <c r="V10" s="110"/>
      <c r="W10" s="110"/>
      <c r="X10" s="110"/>
      <c r="Y10" s="110"/>
      <c r="Z10" s="127" t="s">
        <v>118</v>
      </c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18" t="s">
        <v>159</v>
      </c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3" ht="12.75">
      <c r="A11" s="6"/>
      <c r="B11" s="6"/>
      <c r="C11" s="6"/>
      <c r="D11" s="6"/>
      <c r="E11" s="6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6"/>
      <c r="U11" s="6"/>
      <c r="V11" s="6"/>
      <c r="W11" s="6"/>
      <c r="X11" s="6"/>
      <c r="Y11" s="6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6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</row>
    <row r="12" spans="1:53" ht="18.75">
      <c r="A12" s="110" t="s">
        <v>6</v>
      </c>
      <c r="B12" s="110"/>
      <c r="C12" s="110"/>
      <c r="D12" s="110"/>
      <c r="E12" s="110"/>
      <c r="F12" s="116" t="s">
        <v>207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4"/>
      <c r="AL12" s="117" t="s">
        <v>119</v>
      </c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</row>
    <row r="13" spans="1:53" ht="18.75">
      <c r="A13" s="110"/>
      <c r="B13" s="110"/>
      <c r="C13" s="110"/>
      <c r="D13" s="110"/>
      <c r="E13" s="110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4"/>
      <c r="AL13" s="115" t="s">
        <v>120</v>
      </c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4"/>
    </row>
    <row r="14" spans="1:53" ht="18.75" customHeight="1">
      <c r="A14" s="110"/>
      <c r="B14" s="110"/>
      <c r="C14" s="110"/>
      <c r="D14" s="110"/>
      <c r="E14" s="110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4"/>
      <c r="AL14" s="107" t="s">
        <v>121</v>
      </c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4"/>
    </row>
    <row r="15" spans="1:53" ht="2.25" customHeight="1">
      <c r="A15" s="6"/>
      <c r="B15" s="6"/>
      <c r="C15" s="6"/>
      <c r="D15" s="6"/>
      <c r="E15" s="6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1.25" customHeight="1">
      <c r="A16" s="4"/>
      <c r="B16" s="4"/>
      <c r="C16" s="4"/>
      <c r="D16" s="4"/>
      <c r="E16" s="4"/>
      <c r="F16" s="4"/>
      <c r="G16" s="4"/>
      <c r="H16" s="4"/>
      <c r="I16" s="110" t="s">
        <v>7</v>
      </c>
      <c r="J16" s="110"/>
      <c r="K16" s="110"/>
      <c r="L16" s="110"/>
      <c r="M16" s="110"/>
      <c r="N16" s="110"/>
      <c r="O16" s="110"/>
      <c r="P16" s="111" t="s">
        <v>8</v>
      </c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7"/>
      <c r="AF16" s="7"/>
      <c r="AG16" s="7"/>
      <c r="AH16" s="7"/>
      <c r="AI16" s="7"/>
      <c r="AJ16" s="7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8"/>
      <c r="AF17" s="8"/>
      <c r="AG17" s="8"/>
      <c r="AH17" s="8"/>
      <c r="AI17" s="8"/>
      <c r="AJ17" s="8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21" customHeight="1">
      <c r="A18" s="108" t="s">
        <v>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</row>
    <row r="19" spans="1:53" ht="12.75">
      <c r="A19" s="89" t="s">
        <v>10</v>
      </c>
      <c r="B19" s="89" t="s">
        <v>11</v>
      </c>
      <c r="C19" s="89"/>
      <c r="D19" s="89"/>
      <c r="E19" s="89"/>
      <c r="F19" s="89" t="s">
        <v>12</v>
      </c>
      <c r="G19" s="89"/>
      <c r="H19" s="89"/>
      <c r="I19" s="89"/>
      <c r="J19" s="89" t="s">
        <v>13</v>
      </c>
      <c r="K19" s="89"/>
      <c r="L19" s="89"/>
      <c r="M19" s="89"/>
      <c r="N19" s="89"/>
      <c r="O19" s="89" t="s">
        <v>14</v>
      </c>
      <c r="P19" s="89"/>
      <c r="Q19" s="89"/>
      <c r="R19" s="89"/>
      <c r="S19" s="89" t="s">
        <v>15</v>
      </c>
      <c r="T19" s="89"/>
      <c r="U19" s="89"/>
      <c r="V19" s="89"/>
      <c r="W19" s="89"/>
      <c r="X19" s="89" t="s">
        <v>16</v>
      </c>
      <c r="Y19" s="89"/>
      <c r="Z19" s="89"/>
      <c r="AA19" s="89"/>
      <c r="AB19" s="89" t="s">
        <v>17</v>
      </c>
      <c r="AC19" s="89"/>
      <c r="AD19" s="89"/>
      <c r="AE19" s="89"/>
      <c r="AF19" s="89" t="s">
        <v>18</v>
      </c>
      <c r="AG19" s="89"/>
      <c r="AH19" s="89"/>
      <c r="AI19" s="89"/>
      <c r="AJ19" s="89" t="s">
        <v>19</v>
      </c>
      <c r="AK19" s="89"/>
      <c r="AL19" s="89"/>
      <c r="AM19" s="89"/>
      <c r="AN19" s="89"/>
      <c r="AO19" s="89" t="s">
        <v>20</v>
      </c>
      <c r="AP19" s="89"/>
      <c r="AQ19" s="89"/>
      <c r="AR19" s="89"/>
      <c r="AS19" s="89" t="s">
        <v>21</v>
      </c>
      <c r="AT19" s="89"/>
      <c r="AU19" s="89"/>
      <c r="AV19" s="89"/>
      <c r="AW19" s="89"/>
      <c r="AX19" s="89" t="s">
        <v>22</v>
      </c>
      <c r="AY19" s="89"/>
      <c r="AZ19" s="89"/>
      <c r="BA19" s="89"/>
    </row>
    <row r="20" spans="1:53" ht="12.75">
      <c r="A20" s="8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>
        <v>7</v>
      </c>
      <c r="I20" s="9">
        <v>8</v>
      </c>
      <c r="J20" s="9">
        <v>9</v>
      </c>
      <c r="K20" s="9">
        <v>10</v>
      </c>
      <c r="L20" s="9">
        <v>11</v>
      </c>
      <c r="M20" s="9">
        <v>12</v>
      </c>
      <c r="N20" s="9">
        <v>13</v>
      </c>
      <c r="O20" s="9">
        <v>14</v>
      </c>
      <c r="P20" s="9">
        <v>15</v>
      </c>
      <c r="Q20" s="9">
        <v>16</v>
      </c>
      <c r="R20" s="9">
        <v>17</v>
      </c>
      <c r="S20" s="9">
        <v>18</v>
      </c>
      <c r="T20" s="9">
        <v>19</v>
      </c>
      <c r="U20" s="9">
        <v>20</v>
      </c>
      <c r="V20" s="9">
        <v>21</v>
      </c>
      <c r="W20" s="9">
        <v>22</v>
      </c>
      <c r="X20" s="9">
        <v>23</v>
      </c>
      <c r="Y20" s="9">
        <v>24</v>
      </c>
      <c r="Z20" s="9">
        <v>25</v>
      </c>
      <c r="AA20" s="9">
        <v>26</v>
      </c>
      <c r="AB20" s="9">
        <v>27</v>
      </c>
      <c r="AC20" s="9">
        <v>28</v>
      </c>
      <c r="AD20" s="9">
        <v>29</v>
      </c>
      <c r="AE20" s="9">
        <v>30</v>
      </c>
      <c r="AF20" s="9">
        <v>31</v>
      </c>
      <c r="AG20" s="9">
        <v>32</v>
      </c>
      <c r="AH20" s="9">
        <v>33</v>
      </c>
      <c r="AI20" s="9">
        <v>34</v>
      </c>
      <c r="AJ20" s="9">
        <v>35</v>
      </c>
      <c r="AK20" s="9">
        <v>36</v>
      </c>
      <c r="AL20" s="9">
        <v>37</v>
      </c>
      <c r="AM20" s="9">
        <v>38</v>
      </c>
      <c r="AN20" s="9">
        <v>39</v>
      </c>
      <c r="AO20" s="9">
        <v>40</v>
      </c>
      <c r="AP20" s="9">
        <v>41</v>
      </c>
      <c r="AQ20" s="9">
        <v>42</v>
      </c>
      <c r="AR20" s="9">
        <v>43</v>
      </c>
      <c r="AS20" s="9">
        <v>44</v>
      </c>
      <c r="AT20" s="9">
        <v>45</v>
      </c>
      <c r="AU20" s="9">
        <v>46</v>
      </c>
      <c r="AV20" s="9">
        <v>47</v>
      </c>
      <c r="AW20" s="9">
        <v>48</v>
      </c>
      <c r="AX20" s="9">
        <v>49</v>
      </c>
      <c r="AY20" s="9">
        <v>50</v>
      </c>
      <c r="AZ20" s="9">
        <v>51</v>
      </c>
      <c r="BA20" s="9">
        <v>52</v>
      </c>
    </row>
    <row r="21" spans="1:53" ht="12.75">
      <c r="A21" s="9">
        <v>1</v>
      </c>
      <c r="B21" s="9" t="s">
        <v>23</v>
      </c>
      <c r="C21" s="9" t="s">
        <v>23</v>
      </c>
      <c r="D21" s="9" t="s">
        <v>23</v>
      </c>
      <c r="E21" s="9" t="s">
        <v>23</v>
      </c>
      <c r="F21" s="9" t="s">
        <v>23</v>
      </c>
      <c r="G21" s="9" t="s">
        <v>23</v>
      </c>
      <c r="H21" s="9" t="s">
        <v>23</v>
      </c>
      <c r="I21" s="9" t="s">
        <v>23</v>
      </c>
      <c r="J21" s="9" t="s">
        <v>23</v>
      </c>
      <c r="K21" s="9" t="s">
        <v>23</v>
      </c>
      <c r="L21" s="9" t="s">
        <v>23</v>
      </c>
      <c r="M21" s="9" t="s">
        <v>23</v>
      </c>
      <c r="N21" s="9" t="s">
        <v>23</v>
      </c>
      <c r="O21" s="9" t="s">
        <v>23</v>
      </c>
      <c r="P21" s="9" t="s">
        <v>23</v>
      </c>
      <c r="Q21" s="9" t="s">
        <v>23</v>
      </c>
      <c r="R21" s="9" t="s">
        <v>23</v>
      </c>
      <c r="S21" s="9" t="s">
        <v>23</v>
      </c>
      <c r="T21" s="9" t="s">
        <v>24</v>
      </c>
      <c r="U21" s="9" t="s">
        <v>24</v>
      </c>
      <c r="V21" s="9" t="s">
        <v>24</v>
      </c>
      <c r="W21" s="9" t="s">
        <v>25</v>
      </c>
      <c r="X21" s="9" t="s">
        <v>25</v>
      </c>
      <c r="Y21" s="9" t="s">
        <v>23</v>
      </c>
      <c r="Z21" s="9" t="s">
        <v>23</v>
      </c>
      <c r="AA21" s="9" t="s">
        <v>23</v>
      </c>
      <c r="AB21" s="9" t="s">
        <v>23</v>
      </c>
      <c r="AC21" s="9" t="s">
        <v>23</v>
      </c>
      <c r="AD21" s="9" t="s">
        <v>23</v>
      </c>
      <c r="AE21" s="9" t="s">
        <v>23</v>
      </c>
      <c r="AF21" s="9" t="s">
        <v>23</v>
      </c>
      <c r="AG21" s="9" t="s">
        <v>23</v>
      </c>
      <c r="AH21" s="9" t="s">
        <v>23</v>
      </c>
      <c r="AI21" s="9" t="s">
        <v>23</v>
      </c>
      <c r="AJ21" s="9" t="s">
        <v>23</v>
      </c>
      <c r="AK21" s="9" t="s">
        <v>23</v>
      </c>
      <c r="AL21" s="9" t="s">
        <v>23</v>
      </c>
      <c r="AM21" s="9" t="s">
        <v>23</v>
      </c>
      <c r="AN21" s="9" t="s">
        <v>23</v>
      </c>
      <c r="AO21" s="9" t="s">
        <v>23</v>
      </c>
      <c r="AP21" s="9" t="s">
        <v>24</v>
      </c>
      <c r="AQ21" s="9" t="s">
        <v>24</v>
      </c>
      <c r="AR21" s="9" t="s">
        <v>24</v>
      </c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2.75">
      <c r="A22" s="9">
        <v>2</v>
      </c>
      <c r="B22" s="9" t="s">
        <v>23</v>
      </c>
      <c r="C22" s="9" t="s">
        <v>23</v>
      </c>
      <c r="D22" s="9" t="s">
        <v>23</v>
      </c>
      <c r="E22" s="9" t="s">
        <v>23</v>
      </c>
      <c r="F22" s="9" t="s">
        <v>23</v>
      </c>
      <c r="G22" s="9" t="s">
        <v>23</v>
      </c>
      <c r="H22" s="9" t="s">
        <v>23</v>
      </c>
      <c r="I22" s="9" t="s">
        <v>23</v>
      </c>
      <c r="J22" s="9" t="s">
        <v>23</v>
      </c>
      <c r="K22" s="9" t="s">
        <v>23</v>
      </c>
      <c r="L22" s="9" t="s">
        <v>23</v>
      </c>
      <c r="M22" s="9" t="s">
        <v>23</v>
      </c>
      <c r="N22" s="9" t="s">
        <v>23</v>
      </c>
      <c r="O22" s="9" t="s">
        <v>23</v>
      </c>
      <c r="P22" s="9" t="s">
        <v>23</v>
      </c>
      <c r="Q22" s="9" t="s">
        <v>23</v>
      </c>
      <c r="R22" s="9" t="s">
        <v>23</v>
      </c>
      <c r="S22" s="9" t="s">
        <v>23</v>
      </c>
      <c r="T22" s="9" t="s">
        <v>24</v>
      </c>
      <c r="U22" s="9" t="s">
        <v>24</v>
      </c>
      <c r="V22" s="9" t="s">
        <v>24</v>
      </c>
      <c r="W22" s="9" t="s">
        <v>25</v>
      </c>
      <c r="X22" s="9" t="s">
        <v>25</v>
      </c>
      <c r="Y22" s="9" t="s">
        <v>23</v>
      </c>
      <c r="Z22" s="9" t="s">
        <v>23</v>
      </c>
      <c r="AA22" s="9" t="s">
        <v>23</v>
      </c>
      <c r="AB22" s="9" t="s">
        <v>23</v>
      </c>
      <c r="AC22" s="9" t="s">
        <v>23</v>
      </c>
      <c r="AD22" s="9" t="s">
        <v>23</v>
      </c>
      <c r="AE22" s="9" t="s">
        <v>23</v>
      </c>
      <c r="AF22" s="9" t="s">
        <v>23</v>
      </c>
      <c r="AG22" s="9" t="s">
        <v>23</v>
      </c>
      <c r="AH22" s="9" t="s">
        <v>23</v>
      </c>
      <c r="AI22" s="9" t="s">
        <v>23</v>
      </c>
      <c r="AJ22" s="9" t="s">
        <v>23</v>
      </c>
      <c r="AK22" s="9" t="s">
        <v>23</v>
      </c>
      <c r="AL22" s="9" t="s">
        <v>23</v>
      </c>
      <c r="AM22" s="9" t="s">
        <v>23</v>
      </c>
      <c r="AN22" s="9" t="s">
        <v>23</v>
      </c>
      <c r="AO22" s="9" t="s">
        <v>23</v>
      </c>
      <c r="AP22" s="9" t="s">
        <v>24</v>
      </c>
      <c r="AQ22" s="9" t="s">
        <v>24</v>
      </c>
      <c r="AR22" s="9" t="s">
        <v>24</v>
      </c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12.75">
      <c r="A23" s="9">
        <v>3</v>
      </c>
      <c r="B23" s="9" t="s">
        <v>23</v>
      </c>
      <c r="C23" s="9" t="s">
        <v>23</v>
      </c>
      <c r="D23" s="9" t="s">
        <v>23</v>
      </c>
      <c r="E23" s="9" t="s">
        <v>23</v>
      </c>
      <c r="F23" s="9" t="s">
        <v>23</v>
      </c>
      <c r="G23" s="9" t="s">
        <v>23</v>
      </c>
      <c r="H23" s="9" t="s">
        <v>23</v>
      </c>
      <c r="I23" s="9" t="s">
        <v>23</v>
      </c>
      <c r="J23" s="9" t="s">
        <v>23</v>
      </c>
      <c r="K23" s="9" t="s">
        <v>23</v>
      </c>
      <c r="L23" s="9" t="s">
        <v>23</v>
      </c>
      <c r="M23" s="9" t="s">
        <v>23</v>
      </c>
      <c r="N23" s="9" t="s">
        <v>23</v>
      </c>
      <c r="O23" s="9" t="s">
        <v>23</v>
      </c>
      <c r="P23" s="9" t="s">
        <v>23</v>
      </c>
      <c r="Q23" s="9" t="s">
        <v>23</v>
      </c>
      <c r="R23" s="9" t="s">
        <v>23</v>
      </c>
      <c r="S23" s="9" t="s">
        <v>23</v>
      </c>
      <c r="T23" s="9" t="s">
        <v>24</v>
      </c>
      <c r="U23" s="9" t="s">
        <v>24</v>
      </c>
      <c r="V23" s="9" t="s">
        <v>24</v>
      </c>
      <c r="W23" s="9" t="s">
        <v>25</v>
      </c>
      <c r="X23" s="9" t="s">
        <v>25</v>
      </c>
      <c r="Y23" s="9" t="s">
        <v>23</v>
      </c>
      <c r="Z23" s="9" t="s">
        <v>23</v>
      </c>
      <c r="AA23" s="9" t="s">
        <v>23</v>
      </c>
      <c r="AB23" s="9" t="s">
        <v>23</v>
      </c>
      <c r="AC23" s="9" t="s">
        <v>23</v>
      </c>
      <c r="AD23" s="9" t="s">
        <v>23</v>
      </c>
      <c r="AE23" s="9" t="s">
        <v>23</v>
      </c>
      <c r="AF23" s="9" t="s">
        <v>23</v>
      </c>
      <c r="AG23" s="9" t="s">
        <v>23</v>
      </c>
      <c r="AH23" s="9" t="s">
        <v>23</v>
      </c>
      <c r="AI23" s="9" t="s">
        <v>23</v>
      </c>
      <c r="AJ23" s="9" t="s">
        <v>23</v>
      </c>
      <c r="AK23" s="9" t="s">
        <v>23</v>
      </c>
      <c r="AL23" s="9" t="s">
        <v>23</v>
      </c>
      <c r="AM23" s="9" t="s">
        <v>23</v>
      </c>
      <c r="AN23" s="9" t="s">
        <v>26</v>
      </c>
      <c r="AO23" s="9" t="s">
        <v>26</v>
      </c>
      <c r="AP23" s="9" t="s">
        <v>24</v>
      </c>
      <c r="AQ23" s="9" t="s">
        <v>24</v>
      </c>
      <c r="AR23" s="9" t="s">
        <v>24</v>
      </c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12.75">
      <c r="A24" s="9">
        <v>4</v>
      </c>
      <c r="B24" s="9" t="s">
        <v>23</v>
      </c>
      <c r="C24" s="9" t="s">
        <v>23</v>
      </c>
      <c r="D24" s="9" t="s">
        <v>23</v>
      </c>
      <c r="E24" s="9" t="s">
        <v>23</v>
      </c>
      <c r="F24" s="9" t="s">
        <v>23</v>
      </c>
      <c r="G24" s="9" t="s">
        <v>23</v>
      </c>
      <c r="H24" s="9" t="s">
        <v>23</v>
      </c>
      <c r="I24" s="9" t="s">
        <v>23</v>
      </c>
      <c r="J24" s="9" t="s">
        <v>23</v>
      </c>
      <c r="K24" s="9" t="s">
        <v>23</v>
      </c>
      <c r="L24" s="9" t="s">
        <v>23</v>
      </c>
      <c r="M24" s="9" t="s">
        <v>23</v>
      </c>
      <c r="N24" s="9" t="s">
        <v>23</v>
      </c>
      <c r="O24" s="9" t="s">
        <v>23</v>
      </c>
      <c r="P24" s="9" t="s">
        <v>23</v>
      </c>
      <c r="Q24" s="9" t="s">
        <v>23</v>
      </c>
      <c r="R24" s="9" t="s">
        <v>23</v>
      </c>
      <c r="S24" s="9" t="s">
        <v>23</v>
      </c>
      <c r="T24" s="9" t="s">
        <v>24</v>
      </c>
      <c r="U24" s="9" t="s">
        <v>24</v>
      </c>
      <c r="V24" s="9" t="s">
        <v>24</v>
      </c>
      <c r="W24" s="9" t="s">
        <v>25</v>
      </c>
      <c r="X24" s="9" t="s">
        <v>25</v>
      </c>
      <c r="Y24" s="9" t="s">
        <v>23</v>
      </c>
      <c r="Z24" s="9" t="s">
        <v>23</v>
      </c>
      <c r="AA24" s="9" t="s">
        <v>23</v>
      </c>
      <c r="AB24" s="9" t="s">
        <v>23</v>
      </c>
      <c r="AC24" s="9" t="s">
        <v>23</v>
      </c>
      <c r="AD24" s="9" t="s">
        <v>23</v>
      </c>
      <c r="AE24" s="9" t="s">
        <v>23</v>
      </c>
      <c r="AF24" s="9" t="s">
        <v>23</v>
      </c>
      <c r="AG24" s="9" t="s">
        <v>23</v>
      </c>
      <c r="AH24" s="9" t="s">
        <v>23</v>
      </c>
      <c r="AI24" s="9" t="s">
        <v>23</v>
      </c>
      <c r="AJ24" s="9" t="s">
        <v>23</v>
      </c>
      <c r="AK24" s="9" t="s">
        <v>24</v>
      </c>
      <c r="AL24" s="9" t="s">
        <v>24</v>
      </c>
      <c r="AM24" s="9" t="s">
        <v>26</v>
      </c>
      <c r="AN24" s="9" t="s">
        <v>26</v>
      </c>
      <c r="AO24" s="9" t="s">
        <v>26</v>
      </c>
      <c r="AP24" s="9" t="s">
        <v>26</v>
      </c>
      <c r="AQ24" s="9" t="s">
        <v>114</v>
      </c>
      <c r="AR24" s="9" t="s">
        <v>122</v>
      </c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s="2" customFormat="1" ht="12.75">
      <c r="A26" s="106" t="s">
        <v>123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</row>
    <row r="27" spans="1:53" ht="19.5" customHeight="1">
      <c r="A27" s="104" t="s">
        <v>27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"/>
      <c r="AB27" s="104" t="s">
        <v>28</v>
      </c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"/>
      <c r="AN27" s="104" t="s">
        <v>29</v>
      </c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</row>
    <row r="28" spans="1:53" ht="75" customHeight="1">
      <c r="A28" s="103" t="s">
        <v>10</v>
      </c>
      <c r="B28" s="103"/>
      <c r="C28" s="105" t="s">
        <v>30</v>
      </c>
      <c r="D28" s="105"/>
      <c r="E28" s="105"/>
      <c r="F28" s="105" t="s">
        <v>124</v>
      </c>
      <c r="G28" s="105"/>
      <c r="H28" s="105"/>
      <c r="I28" s="105"/>
      <c r="J28" s="103" t="s">
        <v>31</v>
      </c>
      <c r="K28" s="103"/>
      <c r="L28" s="103"/>
      <c r="M28" s="103"/>
      <c r="N28" s="105" t="s">
        <v>32</v>
      </c>
      <c r="O28" s="105"/>
      <c r="P28" s="105"/>
      <c r="Q28" s="105"/>
      <c r="R28" s="105" t="s">
        <v>125</v>
      </c>
      <c r="S28" s="105"/>
      <c r="T28" s="105"/>
      <c r="U28" s="105"/>
      <c r="V28" s="103" t="s">
        <v>33</v>
      </c>
      <c r="W28" s="103"/>
      <c r="X28" s="103"/>
      <c r="Y28" s="103" t="s">
        <v>34</v>
      </c>
      <c r="Z28" s="103"/>
      <c r="AA28" s="11"/>
      <c r="AB28" s="105" t="s">
        <v>35</v>
      </c>
      <c r="AC28" s="105"/>
      <c r="AD28" s="105"/>
      <c r="AE28" s="105"/>
      <c r="AF28" s="105"/>
      <c r="AG28" s="105"/>
      <c r="AH28" s="105"/>
      <c r="AI28" s="103" t="s">
        <v>36</v>
      </c>
      <c r="AJ28" s="103"/>
      <c r="AK28" s="103" t="s">
        <v>37</v>
      </c>
      <c r="AL28" s="103"/>
      <c r="AM28" s="11"/>
      <c r="AN28" s="105" t="s">
        <v>38</v>
      </c>
      <c r="AO28" s="105"/>
      <c r="AP28" s="105"/>
      <c r="AQ28" s="105"/>
      <c r="AR28" s="105"/>
      <c r="AS28" s="105"/>
      <c r="AT28" s="105" t="s">
        <v>126</v>
      </c>
      <c r="AU28" s="105"/>
      <c r="AV28" s="105"/>
      <c r="AW28" s="105"/>
      <c r="AX28" s="105"/>
      <c r="AY28" s="105"/>
      <c r="AZ28" s="103" t="s">
        <v>36</v>
      </c>
      <c r="BA28" s="103"/>
    </row>
    <row r="29" spans="1:53" ht="12.75">
      <c r="A29" s="89">
        <v>1</v>
      </c>
      <c r="B29" s="89"/>
      <c r="C29" s="89">
        <v>35</v>
      </c>
      <c r="D29" s="89"/>
      <c r="E29" s="89"/>
      <c r="F29" s="89">
        <v>6</v>
      </c>
      <c r="G29" s="89"/>
      <c r="H29" s="89"/>
      <c r="I29" s="89"/>
      <c r="J29" s="89">
        <v>0</v>
      </c>
      <c r="K29" s="89"/>
      <c r="L29" s="89"/>
      <c r="M29" s="89"/>
      <c r="N29" s="89">
        <v>0</v>
      </c>
      <c r="O29" s="89"/>
      <c r="P29" s="89"/>
      <c r="Q29" s="89"/>
      <c r="R29" s="89">
        <v>0</v>
      </c>
      <c r="S29" s="89"/>
      <c r="T29" s="89"/>
      <c r="U29" s="89"/>
      <c r="V29" s="89">
        <v>2</v>
      </c>
      <c r="W29" s="89"/>
      <c r="X29" s="89"/>
      <c r="Y29" s="89">
        <v>43</v>
      </c>
      <c r="Z29" s="89"/>
      <c r="AA29" s="8"/>
      <c r="AB29" s="89" t="s">
        <v>127</v>
      </c>
      <c r="AC29" s="89"/>
      <c r="AD29" s="89"/>
      <c r="AE29" s="89"/>
      <c r="AF29" s="89"/>
      <c r="AG29" s="89"/>
      <c r="AH29" s="89"/>
      <c r="AI29" s="89">
        <v>6</v>
      </c>
      <c r="AJ29" s="89"/>
      <c r="AK29" s="89">
        <v>2</v>
      </c>
      <c r="AL29" s="89"/>
      <c r="AM29" s="8"/>
      <c r="AN29" s="97" t="s">
        <v>128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9"/>
      <c r="AZ29" s="92">
        <v>8</v>
      </c>
      <c r="BA29" s="92"/>
    </row>
    <row r="30" spans="1:53" ht="12.75">
      <c r="A30" s="89">
        <v>2</v>
      </c>
      <c r="B30" s="89"/>
      <c r="C30" s="89">
        <v>35</v>
      </c>
      <c r="D30" s="89"/>
      <c r="E30" s="89"/>
      <c r="F30" s="89">
        <v>6</v>
      </c>
      <c r="G30" s="89"/>
      <c r="H30" s="89"/>
      <c r="I30" s="89"/>
      <c r="J30" s="89">
        <v>0</v>
      </c>
      <c r="K30" s="89"/>
      <c r="L30" s="89"/>
      <c r="M30" s="89"/>
      <c r="N30" s="89">
        <v>0</v>
      </c>
      <c r="O30" s="89"/>
      <c r="P30" s="89"/>
      <c r="Q30" s="89"/>
      <c r="R30" s="89">
        <v>0</v>
      </c>
      <c r="S30" s="89"/>
      <c r="T30" s="89"/>
      <c r="U30" s="89"/>
      <c r="V30" s="89">
        <v>2</v>
      </c>
      <c r="W30" s="89"/>
      <c r="X30" s="89"/>
      <c r="Y30" s="89">
        <v>43</v>
      </c>
      <c r="Z30" s="89"/>
      <c r="AA30" s="8"/>
      <c r="AB30" s="94" t="s">
        <v>112</v>
      </c>
      <c r="AC30" s="95"/>
      <c r="AD30" s="95"/>
      <c r="AE30" s="95"/>
      <c r="AF30" s="95"/>
      <c r="AG30" s="95"/>
      <c r="AH30" s="96"/>
      <c r="AI30" s="89">
        <v>8</v>
      </c>
      <c r="AJ30" s="89"/>
      <c r="AK30" s="89">
        <v>1</v>
      </c>
      <c r="AL30" s="89"/>
      <c r="AM30" s="8"/>
      <c r="AN30" s="100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2"/>
      <c r="AZ30" s="93"/>
      <c r="BA30" s="93"/>
    </row>
    <row r="31" spans="1:53" ht="12.75">
      <c r="A31" s="89">
        <v>3</v>
      </c>
      <c r="B31" s="89"/>
      <c r="C31" s="89">
        <v>33</v>
      </c>
      <c r="D31" s="89"/>
      <c r="E31" s="89"/>
      <c r="F31" s="89">
        <v>6</v>
      </c>
      <c r="G31" s="89"/>
      <c r="H31" s="89"/>
      <c r="I31" s="89"/>
      <c r="J31" s="89">
        <v>2</v>
      </c>
      <c r="K31" s="89"/>
      <c r="L31" s="89"/>
      <c r="M31" s="89"/>
      <c r="N31" s="89">
        <v>0</v>
      </c>
      <c r="O31" s="89"/>
      <c r="P31" s="89"/>
      <c r="Q31" s="89"/>
      <c r="R31" s="89">
        <v>0</v>
      </c>
      <c r="S31" s="89"/>
      <c r="T31" s="89"/>
      <c r="U31" s="89"/>
      <c r="V31" s="89">
        <v>2</v>
      </c>
      <c r="W31" s="89"/>
      <c r="X31" s="89"/>
      <c r="Y31" s="89">
        <v>43</v>
      </c>
      <c r="Z31" s="89"/>
      <c r="AA31" s="8"/>
      <c r="AB31" s="90" t="s">
        <v>113</v>
      </c>
      <c r="AC31" s="90"/>
      <c r="AD31" s="90"/>
      <c r="AE31" s="90"/>
      <c r="AF31" s="90"/>
      <c r="AG31" s="90"/>
      <c r="AH31" s="90"/>
      <c r="AI31" s="89">
        <v>8</v>
      </c>
      <c r="AJ31" s="89"/>
      <c r="AK31" s="89">
        <v>4</v>
      </c>
      <c r="AL31" s="89"/>
      <c r="AM31" s="8"/>
      <c r="AZ31" s="8"/>
      <c r="BA31" s="8"/>
    </row>
    <row r="32" spans="1:53" ht="12.75">
      <c r="A32" s="89">
        <v>4</v>
      </c>
      <c r="B32" s="89"/>
      <c r="C32" s="89">
        <v>30</v>
      </c>
      <c r="D32" s="89"/>
      <c r="E32" s="89"/>
      <c r="F32" s="89">
        <v>5</v>
      </c>
      <c r="G32" s="89"/>
      <c r="H32" s="89"/>
      <c r="I32" s="89"/>
      <c r="J32" s="89">
        <v>4</v>
      </c>
      <c r="K32" s="89"/>
      <c r="L32" s="89"/>
      <c r="M32" s="89"/>
      <c r="N32" s="89">
        <v>1</v>
      </c>
      <c r="O32" s="89"/>
      <c r="P32" s="89"/>
      <c r="Q32" s="89"/>
      <c r="R32" s="89">
        <v>2</v>
      </c>
      <c r="S32" s="89"/>
      <c r="T32" s="89"/>
      <c r="U32" s="89"/>
      <c r="V32" s="89">
        <v>2</v>
      </c>
      <c r="W32" s="89"/>
      <c r="X32" s="89"/>
      <c r="Y32" s="89">
        <f>SUM(C32:X32)</f>
        <v>44</v>
      </c>
      <c r="Z32" s="89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8"/>
      <c r="BA32" s="8"/>
    </row>
    <row r="33" spans="1:53" ht="12.75">
      <c r="A33" s="89" t="s">
        <v>34</v>
      </c>
      <c r="B33" s="89"/>
      <c r="C33" s="89">
        <v>133</v>
      </c>
      <c r="D33" s="89"/>
      <c r="E33" s="89"/>
      <c r="F33" s="89">
        <v>23</v>
      </c>
      <c r="G33" s="89"/>
      <c r="H33" s="89"/>
      <c r="I33" s="89"/>
      <c r="J33" s="89">
        <v>4</v>
      </c>
      <c r="K33" s="89"/>
      <c r="L33" s="89"/>
      <c r="M33" s="89"/>
      <c r="N33" s="89">
        <v>2</v>
      </c>
      <c r="O33" s="89"/>
      <c r="P33" s="89"/>
      <c r="Q33" s="89"/>
      <c r="R33" s="89">
        <f>SUM(R29:U32)</f>
        <v>2</v>
      </c>
      <c r="S33" s="89"/>
      <c r="T33" s="89"/>
      <c r="U33" s="89"/>
      <c r="V33" s="89">
        <v>8</v>
      </c>
      <c r="W33" s="89"/>
      <c r="X33" s="89"/>
      <c r="Y33" s="89">
        <v>172</v>
      </c>
      <c r="Z33" s="89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91"/>
      <c r="AO33" s="91"/>
      <c r="AP33" s="91"/>
      <c r="AQ33" s="91"/>
      <c r="AR33" s="91"/>
      <c r="AS33" s="91"/>
      <c r="AT33" s="91"/>
      <c r="AU33" s="91"/>
      <c r="AV33" s="91"/>
      <c r="AZ33" s="4"/>
      <c r="BA33" s="4"/>
    </row>
    <row r="34" spans="40:48" ht="12.75">
      <c r="AN34" s="91"/>
      <c r="AO34" s="91"/>
      <c r="AP34" s="91"/>
      <c r="AQ34" s="91"/>
      <c r="AR34" s="91"/>
      <c r="AS34" s="91"/>
      <c r="AT34" s="91"/>
      <c r="AU34" s="91"/>
      <c r="AV34" s="91"/>
    </row>
    <row r="35" spans="40:51" ht="12.75"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</sheetData>
  <sheetProtection/>
  <mergeCells count="117">
    <mergeCell ref="A10:E10"/>
    <mergeCell ref="F10:S10"/>
    <mergeCell ref="T10:Y10"/>
    <mergeCell ref="Z10:AK10"/>
    <mergeCell ref="AL10:BA10"/>
    <mergeCell ref="A1:P1"/>
    <mergeCell ref="AL1:BA7"/>
    <mergeCell ref="A5:L5"/>
    <mergeCell ref="N5:AJ5"/>
    <mergeCell ref="N6:AJ6"/>
    <mergeCell ref="A7:AJ7"/>
    <mergeCell ref="A2:P4"/>
    <mergeCell ref="A8:AJ8"/>
    <mergeCell ref="A9:AJ9"/>
    <mergeCell ref="AL11:BA11"/>
    <mergeCell ref="A13:E13"/>
    <mergeCell ref="F13:AJ13"/>
    <mergeCell ref="AL13:AZ13"/>
    <mergeCell ref="A12:E12"/>
    <mergeCell ref="F12:AJ12"/>
    <mergeCell ref="AL12:BA12"/>
    <mergeCell ref="F11:S11"/>
    <mergeCell ref="Z11:AJ11"/>
    <mergeCell ref="F19:I19"/>
    <mergeCell ref="J19:N19"/>
    <mergeCell ref="AL14:AZ14"/>
    <mergeCell ref="A18:BA18"/>
    <mergeCell ref="F15:AJ15"/>
    <mergeCell ref="I16:O16"/>
    <mergeCell ref="P16:AD16"/>
    <mergeCell ref="P17:AD17"/>
    <mergeCell ref="A14:E14"/>
    <mergeCell ref="F14:AJ14"/>
    <mergeCell ref="AF19:AI19"/>
    <mergeCell ref="AJ19:AN19"/>
    <mergeCell ref="AO19:AR19"/>
    <mergeCell ref="A26:BA26"/>
    <mergeCell ref="A19:A20"/>
    <mergeCell ref="B19:E19"/>
    <mergeCell ref="O19:R19"/>
    <mergeCell ref="S19:W19"/>
    <mergeCell ref="X19:AA19"/>
    <mergeCell ref="AB19:AE19"/>
    <mergeCell ref="F28:I28"/>
    <mergeCell ref="J28:M28"/>
    <mergeCell ref="A27:Z27"/>
    <mergeCell ref="AB27:AL27"/>
    <mergeCell ref="A28:B28"/>
    <mergeCell ref="C28:E28"/>
    <mergeCell ref="N28:Q28"/>
    <mergeCell ref="R28:U28"/>
    <mergeCell ref="AB28:AH28"/>
    <mergeCell ref="AI28:AJ28"/>
    <mergeCell ref="AZ28:BA28"/>
    <mergeCell ref="AS19:AW19"/>
    <mergeCell ref="AX19:BA19"/>
    <mergeCell ref="AN27:BA27"/>
    <mergeCell ref="AN28:AS28"/>
    <mergeCell ref="AT28:AY28"/>
    <mergeCell ref="AK28:AL28"/>
    <mergeCell ref="V28:X28"/>
    <mergeCell ref="Y28:Z28"/>
    <mergeCell ref="Y29:Z29"/>
    <mergeCell ref="AB29:AH29"/>
    <mergeCell ref="AI29:AJ29"/>
    <mergeCell ref="AK29:AL29"/>
    <mergeCell ref="A29:B29"/>
    <mergeCell ref="C29:E29"/>
    <mergeCell ref="F29:I29"/>
    <mergeCell ref="J29:M29"/>
    <mergeCell ref="A30:B30"/>
    <mergeCell ref="C30:E30"/>
    <mergeCell ref="F30:I30"/>
    <mergeCell ref="J30:M30"/>
    <mergeCell ref="AZ29:BA30"/>
    <mergeCell ref="N30:Q30"/>
    <mergeCell ref="R30:U30"/>
    <mergeCell ref="V30:X30"/>
    <mergeCell ref="Y30:Z30"/>
    <mergeCell ref="AB30:AH30"/>
    <mergeCell ref="V29:X29"/>
    <mergeCell ref="AN29:AY30"/>
    <mergeCell ref="AI30:AJ30"/>
    <mergeCell ref="N29:Q29"/>
    <mergeCell ref="A31:B31"/>
    <mergeCell ref="C31:E31"/>
    <mergeCell ref="F31:I31"/>
    <mergeCell ref="J31:M31"/>
    <mergeCell ref="A32:B32"/>
    <mergeCell ref="C32:E32"/>
    <mergeCell ref="F32:I32"/>
    <mergeCell ref="J32:M32"/>
    <mergeCell ref="N32:Q32"/>
    <mergeCell ref="R32:U32"/>
    <mergeCell ref="R31:U31"/>
    <mergeCell ref="N31:Q31"/>
    <mergeCell ref="V31:X31"/>
    <mergeCell ref="Y31:Z31"/>
    <mergeCell ref="V32:X32"/>
    <mergeCell ref="Y32:Z32"/>
    <mergeCell ref="R29:U29"/>
    <mergeCell ref="AI31:AJ31"/>
    <mergeCell ref="AK31:AL31"/>
    <mergeCell ref="AB31:AH31"/>
    <mergeCell ref="AK30:AL30"/>
    <mergeCell ref="AN35:AY35"/>
    <mergeCell ref="AN34:AV34"/>
    <mergeCell ref="AN32:AY32"/>
    <mergeCell ref="Y33:Z33"/>
    <mergeCell ref="AN33:AV33"/>
    <mergeCell ref="R33:U33"/>
    <mergeCell ref="V33:X33"/>
    <mergeCell ref="A33:B33"/>
    <mergeCell ref="C33:E33"/>
    <mergeCell ref="F33:I33"/>
    <mergeCell ref="J33:M33"/>
    <mergeCell ref="N33:Q33"/>
  </mergeCells>
  <printOptions/>
  <pageMargins left="0.44" right="0.2" top="0.51" bottom="0.13" header="0.5" footer="0.3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view="pageLayout" workbookViewId="0" topLeftCell="A1">
      <selection activeCell="B56" sqref="B56"/>
    </sheetView>
  </sheetViews>
  <sheetFormatPr defaultColWidth="9.00390625" defaultRowHeight="12.75"/>
  <cols>
    <col min="1" max="1" width="4.00390625" style="38" customWidth="1"/>
    <col min="2" max="2" width="48.125" style="38" customWidth="1"/>
    <col min="3" max="3" width="3.75390625" style="38" customWidth="1"/>
    <col min="4" max="4" width="6.75390625" style="38" customWidth="1"/>
    <col min="5" max="5" width="4.125" style="38" customWidth="1"/>
    <col min="6" max="6" width="4.25390625" style="38" customWidth="1"/>
    <col min="7" max="7" width="6.75390625" style="38" customWidth="1"/>
    <col min="8" max="8" width="5.375" style="38" customWidth="1"/>
    <col min="9" max="10" width="5.25390625" style="38" customWidth="1"/>
    <col min="11" max="11" width="6.25390625" style="38" customWidth="1"/>
    <col min="12" max="12" width="5.625" style="38" customWidth="1"/>
    <col min="13" max="13" width="6.875" style="38" hidden="1" customWidth="1"/>
    <col min="14" max="14" width="5.125" style="38" customWidth="1"/>
    <col min="15" max="15" width="4.75390625" style="38" customWidth="1"/>
    <col min="16" max="16" width="4.00390625" style="38" customWidth="1"/>
    <col min="17" max="17" width="4.375" style="38" customWidth="1"/>
    <col min="18" max="18" width="4.25390625" style="38" customWidth="1"/>
    <col min="19" max="19" width="3.875" style="38" customWidth="1"/>
    <col min="20" max="20" width="3.75390625" style="38" customWidth="1"/>
    <col min="21" max="21" width="4.875" style="38" customWidth="1"/>
    <col min="22" max="22" width="4.125" style="38" customWidth="1"/>
    <col min="23" max="23" width="5.125" style="4" customWidth="1"/>
    <col min="24" max="24" width="14.375" style="40" customWidth="1"/>
    <col min="25" max="16384" width="9.125" style="38" customWidth="1"/>
  </cols>
  <sheetData>
    <row r="1" spans="1:24" ht="22.5" customHeight="1">
      <c r="A1" s="105" t="s">
        <v>39</v>
      </c>
      <c r="B1" s="128" t="s">
        <v>40</v>
      </c>
      <c r="C1" s="128" t="s">
        <v>41</v>
      </c>
      <c r="D1" s="128"/>
      <c r="E1" s="128"/>
      <c r="F1" s="128"/>
      <c r="G1" s="105" t="s">
        <v>45</v>
      </c>
      <c r="H1" s="128" t="s">
        <v>46</v>
      </c>
      <c r="I1" s="128"/>
      <c r="J1" s="128"/>
      <c r="K1" s="128"/>
      <c r="L1" s="128"/>
      <c r="M1" s="128"/>
      <c r="N1" s="128"/>
      <c r="O1" s="128"/>
      <c r="P1" s="128" t="s">
        <v>129</v>
      </c>
      <c r="Q1" s="128"/>
      <c r="R1" s="128"/>
      <c r="S1" s="128"/>
      <c r="T1" s="128"/>
      <c r="U1" s="128"/>
      <c r="V1" s="128"/>
      <c r="W1" s="129"/>
      <c r="X1" s="153"/>
    </row>
    <row r="2" spans="1:24" ht="12.75" customHeight="1">
      <c r="A2" s="105"/>
      <c r="B2" s="128"/>
      <c r="C2" s="105" t="s">
        <v>161</v>
      </c>
      <c r="D2" s="105" t="s">
        <v>162</v>
      </c>
      <c r="E2" s="128" t="s">
        <v>42</v>
      </c>
      <c r="F2" s="128"/>
      <c r="G2" s="105"/>
      <c r="H2" s="105" t="s">
        <v>47</v>
      </c>
      <c r="I2" s="128" t="s">
        <v>48</v>
      </c>
      <c r="J2" s="128"/>
      <c r="K2" s="128"/>
      <c r="L2" s="128"/>
      <c r="M2" s="128"/>
      <c r="N2" s="131" t="s">
        <v>198</v>
      </c>
      <c r="O2" s="105" t="s">
        <v>54</v>
      </c>
      <c r="P2" s="128" t="s">
        <v>57</v>
      </c>
      <c r="Q2" s="128"/>
      <c r="R2" s="128" t="s">
        <v>58</v>
      </c>
      <c r="S2" s="128"/>
      <c r="T2" s="128" t="s">
        <v>59</v>
      </c>
      <c r="U2" s="128"/>
      <c r="V2" s="128" t="s">
        <v>60</v>
      </c>
      <c r="W2" s="130"/>
      <c r="X2" s="154"/>
    </row>
    <row r="3" spans="1:24" ht="12.75">
      <c r="A3" s="105"/>
      <c r="B3" s="128"/>
      <c r="C3" s="105"/>
      <c r="D3" s="105"/>
      <c r="E3" s="105" t="s">
        <v>43</v>
      </c>
      <c r="F3" s="105" t="s">
        <v>44</v>
      </c>
      <c r="G3" s="105"/>
      <c r="H3" s="105"/>
      <c r="I3" s="105" t="s">
        <v>49</v>
      </c>
      <c r="J3" s="128" t="s">
        <v>50</v>
      </c>
      <c r="K3" s="128"/>
      <c r="L3" s="128"/>
      <c r="M3" s="128"/>
      <c r="N3" s="132"/>
      <c r="O3" s="105"/>
      <c r="P3" s="128" t="s">
        <v>55</v>
      </c>
      <c r="Q3" s="128"/>
      <c r="R3" s="128"/>
      <c r="S3" s="128"/>
      <c r="T3" s="128"/>
      <c r="U3" s="128"/>
      <c r="V3" s="128"/>
      <c r="W3" s="130"/>
      <c r="X3" s="154" t="s">
        <v>61</v>
      </c>
    </row>
    <row r="4" spans="1:24" ht="12.75">
      <c r="A4" s="105"/>
      <c r="B4" s="128"/>
      <c r="C4" s="105"/>
      <c r="D4" s="105"/>
      <c r="E4" s="105"/>
      <c r="F4" s="105"/>
      <c r="G4" s="105"/>
      <c r="H4" s="105"/>
      <c r="I4" s="105"/>
      <c r="J4" s="128"/>
      <c r="K4" s="128"/>
      <c r="L4" s="128"/>
      <c r="M4" s="128"/>
      <c r="N4" s="132"/>
      <c r="O4" s="105"/>
      <c r="P4" s="12">
        <v>1</v>
      </c>
      <c r="Q4" s="12">
        <v>2</v>
      </c>
      <c r="R4" s="12">
        <v>3</v>
      </c>
      <c r="S4" s="12">
        <v>4</v>
      </c>
      <c r="T4" s="12">
        <v>5</v>
      </c>
      <c r="U4" s="12">
        <v>6</v>
      </c>
      <c r="V4" s="12">
        <v>7</v>
      </c>
      <c r="W4" s="51">
        <v>8</v>
      </c>
      <c r="X4" s="154"/>
    </row>
    <row r="5" spans="1:24" ht="12.75">
      <c r="A5" s="105"/>
      <c r="B5" s="128"/>
      <c r="C5" s="105"/>
      <c r="D5" s="105"/>
      <c r="E5" s="105"/>
      <c r="F5" s="105"/>
      <c r="G5" s="105"/>
      <c r="H5" s="105"/>
      <c r="I5" s="105"/>
      <c r="J5" s="128" t="s">
        <v>51</v>
      </c>
      <c r="K5" s="128" t="s">
        <v>52</v>
      </c>
      <c r="L5" s="128" t="s">
        <v>53</v>
      </c>
      <c r="M5" s="128" t="s">
        <v>147</v>
      </c>
      <c r="N5" s="132"/>
      <c r="O5" s="105"/>
      <c r="P5" s="128" t="s">
        <v>56</v>
      </c>
      <c r="Q5" s="128"/>
      <c r="R5" s="128"/>
      <c r="S5" s="128"/>
      <c r="T5" s="128"/>
      <c r="U5" s="128"/>
      <c r="V5" s="128"/>
      <c r="W5" s="130"/>
      <c r="X5" s="154"/>
    </row>
    <row r="6" spans="1:24" ht="25.5" customHeight="1">
      <c r="A6" s="105"/>
      <c r="B6" s="128"/>
      <c r="C6" s="105"/>
      <c r="D6" s="105"/>
      <c r="E6" s="105"/>
      <c r="F6" s="105"/>
      <c r="G6" s="105"/>
      <c r="H6" s="105"/>
      <c r="I6" s="105"/>
      <c r="J6" s="128"/>
      <c r="K6" s="128"/>
      <c r="L6" s="128"/>
      <c r="M6" s="128"/>
      <c r="N6" s="133"/>
      <c r="O6" s="105"/>
      <c r="P6" s="12">
        <v>18</v>
      </c>
      <c r="Q6" s="12">
        <v>17</v>
      </c>
      <c r="R6" s="12">
        <v>18</v>
      </c>
      <c r="S6" s="12">
        <v>17</v>
      </c>
      <c r="T6" s="12">
        <v>18</v>
      </c>
      <c r="U6" s="12">
        <v>15</v>
      </c>
      <c r="V6" s="12">
        <v>18</v>
      </c>
      <c r="W6" s="51">
        <v>12</v>
      </c>
      <c r="X6" s="155"/>
    </row>
    <row r="7" spans="1:24" ht="15" customHeight="1">
      <c r="A7" s="141" t="s">
        <v>171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52"/>
      <c r="W7" s="152"/>
      <c r="X7" s="152"/>
    </row>
    <row r="8" spans="1:24" ht="11.25" customHeight="1">
      <c r="A8" s="22">
        <v>1</v>
      </c>
      <c r="B8" s="23" t="s">
        <v>62</v>
      </c>
      <c r="C8" s="22">
        <v>2</v>
      </c>
      <c r="D8" s="22"/>
      <c r="E8" s="22"/>
      <c r="F8" s="22"/>
      <c r="G8" s="24">
        <v>3</v>
      </c>
      <c r="H8" s="24">
        <f>G8*30</f>
        <v>90</v>
      </c>
      <c r="I8" s="24">
        <f>H8*0.4</f>
        <v>36</v>
      </c>
      <c r="J8" s="24">
        <v>14</v>
      </c>
      <c r="K8" s="24"/>
      <c r="L8" s="24">
        <f>I8-J8</f>
        <v>22</v>
      </c>
      <c r="M8" s="39"/>
      <c r="N8" s="39">
        <f>H8*0.07</f>
        <v>6.300000000000001</v>
      </c>
      <c r="O8" s="39">
        <f>H8-I8-N8</f>
        <v>47.7</v>
      </c>
      <c r="P8" s="24"/>
      <c r="Q8" s="22">
        <v>36</v>
      </c>
      <c r="R8" s="22"/>
      <c r="S8" s="22"/>
      <c r="T8" s="22"/>
      <c r="U8" s="22"/>
      <c r="V8" s="22"/>
      <c r="W8" s="26"/>
      <c r="X8" s="22" t="s">
        <v>63</v>
      </c>
    </row>
    <row r="9" spans="1:24" ht="11.25" customHeight="1">
      <c r="A9" s="22">
        <v>2</v>
      </c>
      <c r="B9" s="23" t="s">
        <v>196</v>
      </c>
      <c r="C9" s="22">
        <v>1</v>
      </c>
      <c r="D9" s="22"/>
      <c r="E9" s="22"/>
      <c r="F9" s="22"/>
      <c r="G9" s="24">
        <v>5</v>
      </c>
      <c r="H9" s="24">
        <f aca="true" t="shared" si="0" ref="H9:H31">G9*30</f>
        <v>150</v>
      </c>
      <c r="I9" s="24">
        <f aca="true" t="shared" si="1" ref="I9:I30">H9*0.4</f>
        <v>60</v>
      </c>
      <c r="J9" s="24">
        <v>24</v>
      </c>
      <c r="K9" s="24"/>
      <c r="L9" s="24">
        <f aca="true" t="shared" si="2" ref="L9:L31">I9-J9</f>
        <v>36</v>
      </c>
      <c r="M9" s="39"/>
      <c r="N9" s="39">
        <f aca="true" t="shared" si="3" ref="N9:N31">H9*0.07</f>
        <v>10.500000000000002</v>
      </c>
      <c r="O9" s="39">
        <f aca="true" t="shared" si="4" ref="O9:O31">H9-I9-N9</f>
        <v>79.5</v>
      </c>
      <c r="P9" s="24">
        <v>60</v>
      </c>
      <c r="Q9" s="22"/>
      <c r="R9" s="22"/>
      <c r="S9" s="22"/>
      <c r="T9" s="22"/>
      <c r="U9" s="22"/>
      <c r="V9" s="22"/>
      <c r="W9" s="26"/>
      <c r="X9" s="22" t="s">
        <v>64</v>
      </c>
    </row>
    <row r="10" spans="1:24" ht="11.25" customHeight="1">
      <c r="A10" s="22">
        <v>4</v>
      </c>
      <c r="B10" s="23" t="s">
        <v>132</v>
      </c>
      <c r="C10" s="22">
        <v>2</v>
      </c>
      <c r="D10" s="22"/>
      <c r="E10" s="22"/>
      <c r="F10" s="22"/>
      <c r="G10" s="24">
        <v>6</v>
      </c>
      <c r="H10" s="24">
        <f t="shared" si="0"/>
        <v>180</v>
      </c>
      <c r="I10" s="24">
        <f t="shared" si="1"/>
        <v>72</v>
      </c>
      <c r="J10" s="24">
        <v>30</v>
      </c>
      <c r="K10" s="24"/>
      <c r="L10" s="24">
        <f t="shared" si="2"/>
        <v>42</v>
      </c>
      <c r="M10" s="39"/>
      <c r="N10" s="39">
        <f t="shared" si="3"/>
        <v>12.600000000000001</v>
      </c>
      <c r="O10" s="39">
        <f t="shared" si="4"/>
        <v>95.4</v>
      </c>
      <c r="P10" s="22"/>
      <c r="Q10" s="24">
        <v>72</v>
      </c>
      <c r="R10" s="22"/>
      <c r="S10" s="22"/>
      <c r="T10" s="22"/>
      <c r="U10" s="22"/>
      <c r="V10" s="22"/>
      <c r="W10" s="26"/>
      <c r="X10" s="22" t="s">
        <v>64</v>
      </c>
    </row>
    <row r="11" spans="1:24" ht="11.25" customHeight="1">
      <c r="A11" s="22">
        <v>5</v>
      </c>
      <c r="B11" s="23" t="s">
        <v>67</v>
      </c>
      <c r="C11" s="22"/>
      <c r="D11" s="22">
        <v>1.2</v>
      </c>
      <c r="E11" s="22"/>
      <c r="F11" s="22"/>
      <c r="G11" s="24">
        <v>6</v>
      </c>
      <c r="H11" s="24">
        <f t="shared" si="0"/>
        <v>180</v>
      </c>
      <c r="I11" s="24">
        <f t="shared" si="1"/>
        <v>72</v>
      </c>
      <c r="J11" s="24"/>
      <c r="K11" s="24"/>
      <c r="L11" s="24">
        <f t="shared" si="2"/>
        <v>72</v>
      </c>
      <c r="M11" s="24"/>
      <c r="N11" s="39">
        <f t="shared" si="3"/>
        <v>12.600000000000001</v>
      </c>
      <c r="O11" s="39">
        <f t="shared" si="4"/>
        <v>95.4</v>
      </c>
      <c r="P11" s="22">
        <v>36</v>
      </c>
      <c r="Q11" s="22">
        <v>36</v>
      </c>
      <c r="R11" s="22"/>
      <c r="S11" s="22"/>
      <c r="T11" s="22"/>
      <c r="U11" s="22"/>
      <c r="V11" s="22"/>
      <c r="W11" s="26"/>
      <c r="X11" s="22" t="s">
        <v>68</v>
      </c>
    </row>
    <row r="12" spans="1:24" ht="11.25" customHeight="1">
      <c r="A12" s="22">
        <v>6</v>
      </c>
      <c r="B12" s="23" t="s">
        <v>87</v>
      </c>
      <c r="C12" s="22">
        <v>3</v>
      </c>
      <c r="D12" s="22"/>
      <c r="E12" s="22"/>
      <c r="F12" s="22"/>
      <c r="G12" s="24">
        <v>4</v>
      </c>
      <c r="H12" s="24">
        <f t="shared" si="0"/>
        <v>120</v>
      </c>
      <c r="I12" s="24">
        <f t="shared" si="1"/>
        <v>48</v>
      </c>
      <c r="J12" s="24">
        <v>20</v>
      </c>
      <c r="K12" s="24"/>
      <c r="L12" s="24">
        <f t="shared" si="2"/>
        <v>28</v>
      </c>
      <c r="M12" s="24"/>
      <c r="N12" s="39">
        <f t="shared" si="3"/>
        <v>8.4</v>
      </c>
      <c r="O12" s="39">
        <f t="shared" si="4"/>
        <v>63.6</v>
      </c>
      <c r="P12" s="22"/>
      <c r="Q12" s="22"/>
      <c r="R12" s="22">
        <v>48</v>
      </c>
      <c r="S12" s="22"/>
      <c r="T12" s="22"/>
      <c r="U12" s="22"/>
      <c r="V12" s="22"/>
      <c r="W12" s="26"/>
      <c r="X12" s="22" t="s">
        <v>64</v>
      </c>
    </row>
    <row r="13" spans="1:24" ht="11.25" customHeight="1">
      <c r="A13" s="22">
        <v>7</v>
      </c>
      <c r="B13" s="23" t="s">
        <v>160</v>
      </c>
      <c r="C13" s="22"/>
      <c r="D13" s="22">
        <v>1.2</v>
      </c>
      <c r="E13" s="22"/>
      <c r="F13" s="22"/>
      <c r="G13" s="24">
        <v>6</v>
      </c>
      <c r="H13" s="24">
        <f t="shared" si="0"/>
        <v>180</v>
      </c>
      <c r="I13" s="24">
        <f t="shared" si="1"/>
        <v>72</v>
      </c>
      <c r="J13" s="24"/>
      <c r="K13" s="24"/>
      <c r="L13" s="24">
        <f t="shared" si="2"/>
        <v>72</v>
      </c>
      <c r="M13" s="24"/>
      <c r="N13" s="39">
        <f t="shared" si="3"/>
        <v>12.600000000000001</v>
      </c>
      <c r="O13" s="39">
        <f t="shared" si="4"/>
        <v>95.4</v>
      </c>
      <c r="P13" s="22">
        <v>36</v>
      </c>
      <c r="Q13" s="22">
        <v>36</v>
      </c>
      <c r="R13" s="22"/>
      <c r="S13" s="22"/>
      <c r="T13" s="22"/>
      <c r="U13" s="22"/>
      <c r="V13" s="22"/>
      <c r="W13" s="26"/>
      <c r="X13" s="22" t="s">
        <v>66</v>
      </c>
    </row>
    <row r="14" spans="1:24" ht="11.25" customHeight="1">
      <c r="A14" s="22">
        <v>8</v>
      </c>
      <c r="B14" s="23" t="s">
        <v>71</v>
      </c>
      <c r="C14" s="22">
        <v>2</v>
      </c>
      <c r="D14" s="22">
        <v>1</v>
      </c>
      <c r="E14" s="22"/>
      <c r="F14" s="22"/>
      <c r="G14" s="22">
        <v>6</v>
      </c>
      <c r="H14" s="24">
        <f t="shared" si="0"/>
        <v>180</v>
      </c>
      <c r="I14" s="24">
        <f t="shared" si="1"/>
        <v>72</v>
      </c>
      <c r="J14" s="24">
        <v>30</v>
      </c>
      <c r="K14" s="24"/>
      <c r="L14" s="24">
        <f t="shared" si="2"/>
        <v>42</v>
      </c>
      <c r="M14" s="39"/>
      <c r="N14" s="39">
        <f t="shared" si="3"/>
        <v>12.600000000000001</v>
      </c>
      <c r="O14" s="39">
        <f t="shared" si="4"/>
        <v>95.4</v>
      </c>
      <c r="P14" s="24">
        <v>36</v>
      </c>
      <c r="Q14" s="24">
        <v>36</v>
      </c>
      <c r="R14" s="22"/>
      <c r="S14" s="22"/>
      <c r="T14" s="22"/>
      <c r="U14" s="22"/>
      <c r="V14" s="22"/>
      <c r="W14" s="26"/>
      <c r="X14" s="22" t="s">
        <v>72</v>
      </c>
    </row>
    <row r="15" spans="1:24" ht="11.25" customHeight="1">
      <c r="A15" s="22">
        <v>9</v>
      </c>
      <c r="B15" s="23" t="s">
        <v>73</v>
      </c>
      <c r="C15" s="22">
        <v>3</v>
      </c>
      <c r="D15" s="22"/>
      <c r="E15" s="22"/>
      <c r="F15" s="22"/>
      <c r="G15" s="22">
        <v>4</v>
      </c>
      <c r="H15" s="24">
        <f t="shared" si="0"/>
        <v>120</v>
      </c>
      <c r="I15" s="24">
        <f t="shared" si="1"/>
        <v>48</v>
      </c>
      <c r="J15" s="24">
        <v>20</v>
      </c>
      <c r="K15" s="24"/>
      <c r="L15" s="24">
        <f t="shared" si="2"/>
        <v>28</v>
      </c>
      <c r="M15" s="39"/>
      <c r="N15" s="39">
        <f t="shared" si="3"/>
        <v>8.4</v>
      </c>
      <c r="O15" s="39">
        <f t="shared" si="4"/>
        <v>63.6</v>
      </c>
      <c r="P15" s="24"/>
      <c r="Q15" s="24"/>
      <c r="R15" s="24">
        <v>48</v>
      </c>
      <c r="S15" s="22"/>
      <c r="T15" s="22"/>
      <c r="U15" s="22"/>
      <c r="V15" s="22"/>
      <c r="W15" s="26"/>
      <c r="X15" s="22" t="s">
        <v>72</v>
      </c>
    </row>
    <row r="16" spans="1:24" ht="11.25" customHeight="1">
      <c r="A16" s="22">
        <v>10</v>
      </c>
      <c r="B16" s="23" t="s">
        <v>135</v>
      </c>
      <c r="C16" s="22">
        <v>4</v>
      </c>
      <c r="D16" s="22"/>
      <c r="E16" s="22"/>
      <c r="F16" s="22"/>
      <c r="G16" s="22">
        <v>4</v>
      </c>
      <c r="H16" s="24">
        <f t="shared" si="0"/>
        <v>120</v>
      </c>
      <c r="I16" s="24">
        <f t="shared" si="1"/>
        <v>48</v>
      </c>
      <c r="J16" s="24">
        <v>20</v>
      </c>
      <c r="K16" s="24"/>
      <c r="L16" s="24">
        <f t="shared" si="2"/>
        <v>28</v>
      </c>
      <c r="M16" s="39"/>
      <c r="N16" s="39">
        <f t="shared" si="3"/>
        <v>8.4</v>
      </c>
      <c r="O16" s="39">
        <f t="shared" si="4"/>
        <v>63.6</v>
      </c>
      <c r="P16" s="24"/>
      <c r="Q16" s="24"/>
      <c r="R16" s="24"/>
      <c r="S16" s="24">
        <v>48</v>
      </c>
      <c r="T16" s="22"/>
      <c r="U16" s="22"/>
      <c r="V16" s="22"/>
      <c r="W16" s="26"/>
      <c r="X16" s="22" t="s">
        <v>72</v>
      </c>
    </row>
    <row r="17" spans="1:24" ht="11.25" customHeight="1">
      <c r="A17" s="22">
        <v>11</v>
      </c>
      <c r="B17" s="23" t="s">
        <v>74</v>
      </c>
      <c r="C17" s="22">
        <v>5</v>
      </c>
      <c r="D17" s="22"/>
      <c r="E17" s="22"/>
      <c r="F17" s="22"/>
      <c r="G17" s="22">
        <v>4</v>
      </c>
      <c r="H17" s="24">
        <f t="shared" si="0"/>
        <v>120</v>
      </c>
      <c r="I17" s="24">
        <f t="shared" si="1"/>
        <v>48</v>
      </c>
      <c r="J17" s="24">
        <v>20</v>
      </c>
      <c r="K17" s="24"/>
      <c r="L17" s="24">
        <f t="shared" si="2"/>
        <v>28</v>
      </c>
      <c r="M17" s="39"/>
      <c r="N17" s="39">
        <f t="shared" si="3"/>
        <v>8.4</v>
      </c>
      <c r="O17" s="39">
        <f t="shared" si="4"/>
        <v>63.6</v>
      </c>
      <c r="P17" s="24"/>
      <c r="Q17" s="24"/>
      <c r="R17" s="22"/>
      <c r="S17" s="24"/>
      <c r="T17" s="24">
        <v>48</v>
      </c>
      <c r="U17" s="22"/>
      <c r="V17" s="22"/>
      <c r="W17" s="26"/>
      <c r="X17" s="22" t="s">
        <v>72</v>
      </c>
    </row>
    <row r="18" spans="1:24" ht="11.25" customHeight="1">
      <c r="A18" s="25">
        <v>12</v>
      </c>
      <c r="B18" s="23" t="s">
        <v>136</v>
      </c>
      <c r="C18" s="22"/>
      <c r="D18" s="22"/>
      <c r="E18" s="22"/>
      <c r="F18" s="22"/>
      <c r="G18" s="22"/>
      <c r="H18" s="24"/>
      <c r="I18" s="24"/>
      <c r="J18" s="24"/>
      <c r="K18" s="24"/>
      <c r="L18" s="24"/>
      <c r="M18" s="24"/>
      <c r="N18" s="39"/>
      <c r="O18" s="39"/>
      <c r="P18" s="24"/>
      <c r="Q18" s="24"/>
      <c r="R18" s="22"/>
      <c r="S18" s="24"/>
      <c r="T18" s="22"/>
      <c r="U18" s="22"/>
      <c r="V18" s="22"/>
      <c r="W18" s="26"/>
      <c r="X18" s="22"/>
    </row>
    <row r="19" spans="1:24" ht="11.25" customHeight="1">
      <c r="A19" s="34"/>
      <c r="B19" s="33" t="s">
        <v>143</v>
      </c>
      <c r="C19" s="22">
        <v>1</v>
      </c>
      <c r="D19" s="22"/>
      <c r="E19" s="22"/>
      <c r="F19" s="22"/>
      <c r="G19" s="22">
        <v>4</v>
      </c>
      <c r="H19" s="24">
        <f t="shared" si="0"/>
        <v>120</v>
      </c>
      <c r="I19" s="24">
        <f t="shared" si="1"/>
        <v>48</v>
      </c>
      <c r="J19" s="24">
        <v>20</v>
      </c>
      <c r="K19" s="24"/>
      <c r="L19" s="24">
        <f t="shared" si="2"/>
        <v>28</v>
      </c>
      <c r="M19" s="39"/>
      <c r="N19" s="39">
        <f t="shared" si="3"/>
        <v>8.4</v>
      </c>
      <c r="O19" s="39">
        <f t="shared" si="4"/>
        <v>63.6</v>
      </c>
      <c r="P19" s="24">
        <v>48</v>
      </c>
      <c r="Q19" s="24"/>
      <c r="R19" s="24"/>
      <c r="S19" s="24"/>
      <c r="T19" s="22"/>
      <c r="U19" s="22"/>
      <c r="V19" s="22"/>
      <c r="W19" s="26"/>
      <c r="X19" s="22" t="s">
        <v>75</v>
      </c>
    </row>
    <row r="20" spans="1:24" ht="11.25" customHeight="1">
      <c r="A20" s="35"/>
      <c r="B20" s="23" t="s">
        <v>137</v>
      </c>
      <c r="C20" s="22">
        <v>2</v>
      </c>
      <c r="D20" s="22"/>
      <c r="E20" s="22"/>
      <c r="F20" s="22"/>
      <c r="G20" s="22">
        <v>4</v>
      </c>
      <c r="H20" s="24">
        <f t="shared" si="0"/>
        <v>120</v>
      </c>
      <c r="I20" s="24">
        <f t="shared" si="1"/>
        <v>48</v>
      </c>
      <c r="J20" s="24">
        <v>20</v>
      </c>
      <c r="K20" s="24"/>
      <c r="L20" s="24">
        <f t="shared" si="2"/>
        <v>28</v>
      </c>
      <c r="M20" s="39"/>
      <c r="N20" s="39">
        <f t="shared" si="3"/>
        <v>8.4</v>
      </c>
      <c r="O20" s="39">
        <f t="shared" si="4"/>
        <v>63.6</v>
      </c>
      <c r="P20" s="24"/>
      <c r="Q20" s="24">
        <v>48</v>
      </c>
      <c r="R20" s="24"/>
      <c r="S20" s="22"/>
      <c r="T20" s="22"/>
      <c r="U20" s="22"/>
      <c r="V20" s="22"/>
      <c r="W20" s="26"/>
      <c r="X20" s="22" t="s">
        <v>75</v>
      </c>
    </row>
    <row r="21" spans="1:24" ht="11.25" customHeight="1">
      <c r="A21" s="25">
        <v>13</v>
      </c>
      <c r="B21" s="23" t="s">
        <v>138</v>
      </c>
      <c r="C21" s="22"/>
      <c r="D21" s="22"/>
      <c r="E21" s="22"/>
      <c r="F21" s="22"/>
      <c r="G21" s="22"/>
      <c r="H21" s="24"/>
      <c r="I21" s="24"/>
      <c r="J21" s="24"/>
      <c r="K21" s="24"/>
      <c r="L21" s="24"/>
      <c r="M21" s="24"/>
      <c r="N21" s="39"/>
      <c r="O21" s="39"/>
      <c r="P21" s="24"/>
      <c r="Q21" s="24"/>
      <c r="R21" s="24"/>
      <c r="S21" s="22"/>
      <c r="T21" s="22"/>
      <c r="U21" s="22"/>
      <c r="V21" s="22"/>
      <c r="W21" s="26"/>
      <c r="X21" s="22"/>
    </row>
    <row r="22" spans="1:24" ht="11.25" customHeight="1">
      <c r="A22" s="34"/>
      <c r="B22" s="33" t="s">
        <v>139</v>
      </c>
      <c r="C22" s="22">
        <v>3</v>
      </c>
      <c r="D22" s="22"/>
      <c r="E22" s="22"/>
      <c r="F22" s="22"/>
      <c r="G22" s="22">
        <v>4</v>
      </c>
      <c r="H22" s="24">
        <f t="shared" si="0"/>
        <v>120</v>
      </c>
      <c r="I22" s="24">
        <v>60</v>
      </c>
      <c r="J22" s="24">
        <v>24</v>
      </c>
      <c r="K22" s="24"/>
      <c r="L22" s="24">
        <f>I22-J22</f>
        <v>36</v>
      </c>
      <c r="M22" s="39"/>
      <c r="N22" s="39">
        <f t="shared" si="3"/>
        <v>8.4</v>
      </c>
      <c r="O22" s="39">
        <f t="shared" si="4"/>
        <v>51.6</v>
      </c>
      <c r="P22" s="24"/>
      <c r="Q22" s="24"/>
      <c r="R22" s="22">
        <v>60</v>
      </c>
      <c r="S22" s="24"/>
      <c r="T22" s="22"/>
      <c r="U22" s="22"/>
      <c r="V22" s="22"/>
      <c r="W22" s="26"/>
      <c r="X22" s="22" t="s">
        <v>75</v>
      </c>
    </row>
    <row r="23" spans="1:24" ht="11.25" customHeight="1">
      <c r="A23" s="35"/>
      <c r="B23" s="33" t="s">
        <v>140</v>
      </c>
      <c r="C23" s="22">
        <v>4</v>
      </c>
      <c r="D23" s="22"/>
      <c r="E23" s="22"/>
      <c r="F23" s="22"/>
      <c r="G23" s="22">
        <v>3</v>
      </c>
      <c r="H23" s="24">
        <f t="shared" si="0"/>
        <v>90</v>
      </c>
      <c r="I23" s="24">
        <f t="shared" si="1"/>
        <v>36</v>
      </c>
      <c r="J23" s="24">
        <v>14</v>
      </c>
      <c r="K23" s="24"/>
      <c r="L23" s="24">
        <f t="shared" si="2"/>
        <v>22</v>
      </c>
      <c r="M23" s="39"/>
      <c r="N23" s="39">
        <f t="shared" si="3"/>
        <v>6.300000000000001</v>
      </c>
      <c r="O23" s="39">
        <f t="shared" si="4"/>
        <v>47.7</v>
      </c>
      <c r="P23" s="24"/>
      <c r="Q23" s="24"/>
      <c r="R23" s="22"/>
      <c r="S23" s="22">
        <v>36</v>
      </c>
      <c r="T23" s="24"/>
      <c r="U23" s="22"/>
      <c r="V23" s="22"/>
      <c r="W23" s="26"/>
      <c r="X23" s="22" t="s">
        <v>75</v>
      </c>
    </row>
    <row r="24" spans="1:24" ht="11.25" customHeight="1">
      <c r="A24" s="35">
        <v>14</v>
      </c>
      <c r="B24" s="23" t="s">
        <v>115</v>
      </c>
      <c r="C24" s="22">
        <v>2</v>
      </c>
      <c r="D24" s="22"/>
      <c r="E24" s="22"/>
      <c r="F24" s="22"/>
      <c r="G24" s="22">
        <v>3</v>
      </c>
      <c r="H24" s="24">
        <f t="shared" si="0"/>
        <v>90</v>
      </c>
      <c r="I24" s="24">
        <f t="shared" si="1"/>
        <v>36</v>
      </c>
      <c r="J24" s="24">
        <v>14</v>
      </c>
      <c r="K24" s="24"/>
      <c r="L24" s="24">
        <f t="shared" si="2"/>
        <v>22</v>
      </c>
      <c r="M24" s="39"/>
      <c r="N24" s="39">
        <f t="shared" si="3"/>
        <v>6.300000000000001</v>
      </c>
      <c r="O24" s="39">
        <f t="shared" si="4"/>
        <v>47.7</v>
      </c>
      <c r="P24" s="24"/>
      <c r="Q24" s="24">
        <v>36</v>
      </c>
      <c r="R24" s="24"/>
      <c r="S24" s="24"/>
      <c r="T24" s="22"/>
      <c r="U24" s="22"/>
      <c r="V24" s="22"/>
      <c r="W24" s="26"/>
      <c r="X24" s="22" t="s">
        <v>146</v>
      </c>
    </row>
    <row r="25" spans="1:24" ht="11.25" customHeight="1">
      <c r="A25" s="35">
        <v>15</v>
      </c>
      <c r="B25" s="23" t="s">
        <v>169</v>
      </c>
      <c r="C25" s="22"/>
      <c r="D25" s="22">
        <v>5</v>
      </c>
      <c r="E25" s="22"/>
      <c r="F25" s="22"/>
      <c r="G25" s="22">
        <v>3</v>
      </c>
      <c r="H25" s="24">
        <f t="shared" si="0"/>
        <v>90</v>
      </c>
      <c r="I25" s="24">
        <f t="shared" si="1"/>
        <v>36</v>
      </c>
      <c r="J25" s="24">
        <v>14</v>
      </c>
      <c r="K25" s="83"/>
      <c r="L25" s="24">
        <f t="shared" si="2"/>
        <v>22</v>
      </c>
      <c r="M25" s="39"/>
      <c r="N25" s="39">
        <f t="shared" si="3"/>
        <v>6.300000000000001</v>
      </c>
      <c r="O25" s="39">
        <f t="shared" si="4"/>
        <v>47.7</v>
      </c>
      <c r="P25" s="24"/>
      <c r="Q25" s="24"/>
      <c r="R25" s="24"/>
      <c r="S25" s="24"/>
      <c r="T25" s="22">
        <v>36</v>
      </c>
      <c r="U25" s="22"/>
      <c r="V25" s="22"/>
      <c r="W25" s="26"/>
      <c r="X25" s="22" t="s">
        <v>146</v>
      </c>
    </row>
    <row r="26" spans="1:24" ht="11.25" customHeight="1">
      <c r="A26" s="35">
        <v>16</v>
      </c>
      <c r="B26" s="23" t="s">
        <v>69</v>
      </c>
      <c r="C26" s="22"/>
      <c r="D26" s="22">
        <v>1</v>
      </c>
      <c r="E26" s="22"/>
      <c r="F26" s="22"/>
      <c r="G26" s="22">
        <v>3</v>
      </c>
      <c r="H26" s="24">
        <f t="shared" si="0"/>
        <v>90</v>
      </c>
      <c r="I26" s="24">
        <f t="shared" si="1"/>
        <v>36</v>
      </c>
      <c r="J26" s="24">
        <v>14</v>
      </c>
      <c r="K26" s="24"/>
      <c r="L26" s="24">
        <f t="shared" si="2"/>
        <v>22</v>
      </c>
      <c r="M26" s="39"/>
      <c r="N26" s="39">
        <f t="shared" si="3"/>
        <v>6.300000000000001</v>
      </c>
      <c r="O26" s="39">
        <f t="shared" si="4"/>
        <v>47.7</v>
      </c>
      <c r="P26" s="24">
        <v>36</v>
      </c>
      <c r="Q26" s="24"/>
      <c r="R26" s="24"/>
      <c r="S26" s="24"/>
      <c r="T26" s="22"/>
      <c r="U26" s="22"/>
      <c r="V26" s="22"/>
      <c r="W26" s="26"/>
      <c r="X26" s="22" t="s">
        <v>64</v>
      </c>
    </row>
    <row r="27" spans="1:24" ht="11.25" customHeight="1">
      <c r="A27" s="35">
        <v>17</v>
      </c>
      <c r="B27" s="23" t="s">
        <v>70</v>
      </c>
      <c r="C27" s="22"/>
      <c r="D27" s="22">
        <v>3</v>
      </c>
      <c r="E27" s="22"/>
      <c r="F27" s="22"/>
      <c r="G27" s="22">
        <v>3</v>
      </c>
      <c r="H27" s="24">
        <f t="shared" si="0"/>
        <v>90</v>
      </c>
      <c r="I27" s="24">
        <f t="shared" si="1"/>
        <v>36</v>
      </c>
      <c r="J27" s="24">
        <v>14</v>
      </c>
      <c r="K27" s="24"/>
      <c r="L27" s="24">
        <f t="shared" si="2"/>
        <v>22</v>
      </c>
      <c r="M27" s="39"/>
      <c r="N27" s="39">
        <f t="shared" si="3"/>
        <v>6.300000000000001</v>
      </c>
      <c r="O27" s="39">
        <f t="shared" si="4"/>
        <v>47.7</v>
      </c>
      <c r="P27" s="24"/>
      <c r="Q27" s="24"/>
      <c r="R27" s="24">
        <v>36</v>
      </c>
      <c r="S27" s="24"/>
      <c r="T27" s="22"/>
      <c r="U27" s="22"/>
      <c r="V27" s="22"/>
      <c r="W27" s="26"/>
      <c r="X27" s="22" t="s">
        <v>172</v>
      </c>
    </row>
    <row r="28" spans="1:24" ht="11.25" customHeight="1">
      <c r="A28" s="35">
        <v>18</v>
      </c>
      <c r="B28" s="23" t="s">
        <v>65</v>
      </c>
      <c r="C28" s="22">
        <v>1</v>
      </c>
      <c r="D28" s="22"/>
      <c r="E28" s="22"/>
      <c r="F28" s="22"/>
      <c r="G28" s="22">
        <v>3</v>
      </c>
      <c r="H28" s="24">
        <f t="shared" si="0"/>
        <v>90</v>
      </c>
      <c r="I28" s="24">
        <f t="shared" si="1"/>
        <v>36</v>
      </c>
      <c r="J28" s="24">
        <v>14</v>
      </c>
      <c r="K28" s="24"/>
      <c r="L28" s="24">
        <f t="shared" si="2"/>
        <v>22</v>
      </c>
      <c r="M28" s="39"/>
      <c r="N28" s="39">
        <f t="shared" si="3"/>
        <v>6.300000000000001</v>
      </c>
      <c r="O28" s="39">
        <f t="shared" si="4"/>
        <v>47.7</v>
      </c>
      <c r="P28" s="24">
        <v>36</v>
      </c>
      <c r="Q28" s="24"/>
      <c r="R28" s="24"/>
      <c r="S28" s="24"/>
      <c r="T28" s="22"/>
      <c r="U28" s="22"/>
      <c r="V28" s="22"/>
      <c r="W28" s="26"/>
      <c r="X28" s="22" t="s">
        <v>64</v>
      </c>
    </row>
    <row r="29" spans="1:24" ht="12.75" customHeight="1">
      <c r="A29" s="35">
        <v>19</v>
      </c>
      <c r="B29" s="23" t="s">
        <v>88</v>
      </c>
      <c r="C29" s="22">
        <v>1</v>
      </c>
      <c r="D29" s="22"/>
      <c r="E29" s="22"/>
      <c r="F29" s="22"/>
      <c r="G29" s="22">
        <v>4</v>
      </c>
      <c r="H29" s="24">
        <f t="shared" si="0"/>
        <v>120</v>
      </c>
      <c r="I29" s="24">
        <f t="shared" si="1"/>
        <v>48</v>
      </c>
      <c r="J29" s="24">
        <v>20</v>
      </c>
      <c r="K29" s="24"/>
      <c r="L29" s="24">
        <f t="shared" si="2"/>
        <v>28</v>
      </c>
      <c r="M29" s="39"/>
      <c r="N29" s="39">
        <f t="shared" si="3"/>
        <v>8.4</v>
      </c>
      <c r="O29" s="39">
        <f t="shared" si="4"/>
        <v>63.6</v>
      </c>
      <c r="P29" s="24">
        <v>48</v>
      </c>
      <c r="Q29" s="24"/>
      <c r="R29" s="24"/>
      <c r="S29" s="24"/>
      <c r="T29" s="22"/>
      <c r="U29" s="22"/>
      <c r="V29" s="22"/>
      <c r="W29" s="26"/>
      <c r="X29" s="22" t="s">
        <v>158</v>
      </c>
    </row>
    <row r="30" spans="1:24" ht="11.25" customHeight="1">
      <c r="A30" s="35">
        <v>20</v>
      </c>
      <c r="B30" s="23" t="s">
        <v>170</v>
      </c>
      <c r="C30" s="22"/>
      <c r="D30" s="22">
        <v>2</v>
      </c>
      <c r="E30" s="22"/>
      <c r="F30" s="22"/>
      <c r="G30" s="22">
        <v>3</v>
      </c>
      <c r="H30" s="24">
        <f t="shared" si="0"/>
        <v>90</v>
      </c>
      <c r="I30" s="24">
        <f t="shared" si="1"/>
        <v>36</v>
      </c>
      <c r="J30" s="24">
        <v>14</v>
      </c>
      <c r="K30" s="24"/>
      <c r="L30" s="24">
        <f t="shared" si="2"/>
        <v>22</v>
      </c>
      <c r="M30" s="39"/>
      <c r="N30" s="39">
        <f t="shared" si="3"/>
        <v>6.300000000000001</v>
      </c>
      <c r="O30" s="39">
        <f t="shared" si="4"/>
        <v>47.7</v>
      </c>
      <c r="P30" s="24"/>
      <c r="Q30" s="24">
        <v>36</v>
      </c>
      <c r="R30" s="24"/>
      <c r="S30" s="24"/>
      <c r="T30" s="22"/>
      <c r="U30" s="22"/>
      <c r="V30" s="22"/>
      <c r="W30" s="26"/>
      <c r="X30" s="22" t="s">
        <v>63</v>
      </c>
    </row>
    <row r="31" spans="1:24" ht="12.75">
      <c r="A31" s="35">
        <v>21</v>
      </c>
      <c r="B31" s="47" t="s">
        <v>152</v>
      </c>
      <c r="C31" s="49"/>
      <c r="D31" s="48"/>
      <c r="E31" s="48">
        <v>4</v>
      </c>
      <c r="F31" s="49"/>
      <c r="G31" s="22">
        <v>1</v>
      </c>
      <c r="H31" s="24">
        <f t="shared" si="0"/>
        <v>30</v>
      </c>
      <c r="I31" s="24">
        <v>0</v>
      </c>
      <c r="J31" s="24">
        <f>I31*0.4</f>
        <v>0</v>
      </c>
      <c r="K31" s="84"/>
      <c r="L31" s="24">
        <f t="shared" si="2"/>
        <v>0</v>
      </c>
      <c r="M31" s="54"/>
      <c r="N31" s="39">
        <f t="shared" si="3"/>
        <v>2.1</v>
      </c>
      <c r="O31" s="39">
        <f t="shared" si="4"/>
        <v>27.9</v>
      </c>
      <c r="P31" s="49"/>
      <c r="Q31" s="49"/>
      <c r="R31" s="49"/>
      <c r="S31" s="49"/>
      <c r="T31" s="49"/>
      <c r="U31" s="49"/>
      <c r="V31" s="49"/>
      <c r="W31" s="77"/>
      <c r="X31" s="22" t="s">
        <v>157</v>
      </c>
    </row>
    <row r="32" spans="1:24" ht="12.75" customHeight="1">
      <c r="A32" s="137" t="s">
        <v>49</v>
      </c>
      <c r="B32" s="138"/>
      <c r="C32" s="27"/>
      <c r="D32" s="27"/>
      <c r="E32" s="27"/>
      <c r="F32" s="27"/>
      <c r="G32" s="28">
        <f>SUM(G8:G31)</f>
        <v>86</v>
      </c>
      <c r="H32" s="28">
        <f>G32*30</f>
        <v>2580</v>
      </c>
      <c r="I32" s="28">
        <f>SUM(I8:I31)</f>
        <v>1032</v>
      </c>
      <c r="J32" s="28">
        <f>SUM(J8:J31)</f>
        <v>360</v>
      </c>
      <c r="K32" s="28"/>
      <c r="L32" s="28">
        <f>SUM(L8:L31)</f>
        <v>672</v>
      </c>
      <c r="M32" s="28"/>
      <c r="N32" s="28">
        <f>SUM(N8:N31)</f>
        <v>180.6000000000001</v>
      </c>
      <c r="O32" s="28">
        <f aca="true" t="shared" si="5" ref="O32:T32">SUM(O8:O31)</f>
        <v>1367.4000000000003</v>
      </c>
      <c r="P32" s="28">
        <f t="shared" si="5"/>
        <v>336</v>
      </c>
      <c r="Q32" s="28">
        <f t="shared" si="5"/>
        <v>336</v>
      </c>
      <c r="R32" s="28">
        <f t="shared" si="5"/>
        <v>192</v>
      </c>
      <c r="S32" s="28">
        <f t="shared" si="5"/>
        <v>84</v>
      </c>
      <c r="T32" s="28">
        <f t="shared" si="5"/>
        <v>84</v>
      </c>
      <c r="U32" s="28">
        <v>0</v>
      </c>
      <c r="V32" s="28">
        <v>0</v>
      </c>
      <c r="W32" s="28">
        <v>0</v>
      </c>
      <c r="X32" s="29"/>
    </row>
    <row r="33" spans="1:24" ht="15" customHeight="1">
      <c r="A33" s="135" t="s">
        <v>173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9"/>
      <c r="W33" s="139"/>
      <c r="X33" s="139"/>
    </row>
    <row r="34" spans="1:24" s="40" customFormat="1" ht="12" customHeight="1">
      <c r="A34" s="22"/>
      <c r="B34" s="32" t="s">
        <v>174</v>
      </c>
      <c r="C34" s="22"/>
      <c r="D34" s="22"/>
      <c r="E34" s="22"/>
      <c r="F34" s="22"/>
      <c r="G34" s="24"/>
      <c r="H34" s="24"/>
      <c r="I34" s="39"/>
      <c r="J34" s="39"/>
      <c r="K34" s="39"/>
      <c r="L34" s="39"/>
      <c r="M34" s="39"/>
      <c r="N34" s="39"/>
      <c r="O34" s="39"/>
      <c r="P34" s="24"/>
      <c r="Q34" s="24"/>
      <c r="R34" s="24"/>
      <c r="S34" s="22"/>
      <c r="T34" s="22"/>
      <c r="U34" s="22"/>
      <c r="V34" s="22"/>
      <c r="W34" s="26"/>
      <c r="X34" s="22"/>
    </row>
    <row r="35" spans="1:24" s="40" customFormat="1" ht="12" customHeight="1">
      <c r="A35" s="22">
        <v>1</v>
      </c>
      <c r="B35" s="23" t="s">
        <v>199</v>
      </c>
      <c r="C35" s="22"/>
      <c r="D35" s="22">
        <v>4</v>
      </c>
      <c r="E35" s="22"/>
      <c r="F35" s="22"/>
      <c r="G35" s="24">
        <v>3</v>
      </c>
      <c r="H35" s="24">
        <f>G35*30</f>
        <v>90</v>
      </c>
      <c r="I35" s="24">
        <f>H35*0.4</f>
        <v>36</v>
      </c>
      <c r="J35" s="24">
        <v>14</v>
      </c>
      <c r="K35" s="24"/>
      <c r="L35" s="24">
        <f>I35-J35</f>
        <v>22</v>
      </c>
      <c r="M35" s="39"/>
      <c r="N35" s="39">
        <f>H35*0.07</f>
        <v>6.300000000000001</v>
      </c>
      <c r="O35" s="39">
        <f>H35-I35-N35</f>
        <v>47.7</v>
      </c>
      <c r="P35" s="24"/>
      <c r="Q35" s="24"/>
      <c r="R35" s="24"/>
      <c r="S35" s="22">
        <v>36</v>
      </c>
      <c r="T35" s="22"/>
      <c r="U35" s="22"/>
      <c r="V35" s="22"/>
      <c r="W35" s="26"/>
      <c r="X35" s="22" t="s">
        <v>206</v>
      </c>
    </row>
    <row r="36" spans="1:24" s="40" customFormat="1" ht="12" customHeight="1">
      <c r="A36" s="22">
        <v>2</v>
      </c>
      <c r="B36" s="23" t="s">
        <v>203</v>
      </c>
      <c r="C36" s="22"/>
      <c r="D36" s="22">
        <v>3</v>
      </c>
      <c r="E36" s="22"/>
      <c r="F36" s="22"/>
      <c r="G36" s="24">
        <v>4</v>
      </c>
      <c r="H36" s="24">
        <f>G36*30</f>
        <v>120</v>
      </c>
      <c r="I36" s="24">
        <f>H36*0.4</f>
        <v>48</v>
      </c>
      <c r="J36" s="24">
        <v>20</v>
      </c>
      <c r="K36" s="24"/>
      <c r="L36" s="24">
        <f>I36-J36</f>
        <v>28</v>
      </c>
      <c r="M36" s="39"/>
      <c r="N36" s="39">
        <f>H36*0.07</f>
        <v>8.4</v>
      </c>
      <c r="O36" s="39">
        <f>H36-I36-N36</f>
        <v>63.6</v>
      </c>
      <c r="P36" s="24"/>
      <c r="Q36" s="24"/>
      <c r="R36" s="24">
        <v>48</v>
      </c>
      <c r="S36" s="22"/>
      <c r="T36" s="22"/>
      <c r="U36" s="22"/>
      <c r="V36" s="22"/>
      <c r="W36" s="26"/>
      <c r="X36" s="22" t="s">
        <v>206</v>
      </c>
    </row>
    <row r="37" spans="1:24" s="40" customFormat="1" ht="12" customHeight="1">
      <c r="A37" s="22"/>
      <c r="B37" s="32" t="s">
        <v>175</v>
      </c>
      <c r="C37" s="22"/>
      <c r="D37" s="22"/>
      <c r="E37" s="22"/>
      <c r="F37" s="22"/>
      <c r="G37" s="24"/>
      <c r="H37" s="24"/>
      <c r="I37" s="39"/>
      <c r="J37" s="39"/>
      <c r="K37" s="39"/>
      <c r="L37" s="39"/>
      <c r="M37" s="39"/>
      <c r="N37" s="39"/>
      <c r="O37" s="39"/>
      <c r="P37" s="24"/>
      <c r="Q37" s="24"/>
      <c r="R37" s="24"/>
      <c r="S37" s="22"/>
      <c r="T37" s="22"/>
      <c r="U37" s="22"/>
      <c r="V37" s="22"/>
      <c r="W37" s="26"/>
      <c r="X37" s="22"/>
    </row>
    <row r="38" spans="1:24" ht="12" customHeight="1">
      <c r="A38" s="22">
        <v>1</v>
      </c>
      <c r="B38" s="23" t="s">
        <v>200</v>
      </c>
      <c r="C38" s="22"/>
      <c r="D38" s="22">
        <v>4</v>
      </c>
      <c r="E38" s="22"/>
      <c r="F38" s="22"/>
      <c r="G38" s="24">
        <v>4</v>
      </c>
      <c r="H38" s="24">
        <f>G38*30</f>
        <v>120</v>
      </c>
      <c r="I38" s="24">
        <f>H38*0.4</f>
        <v>48</v>
      </c>
      <c r="J38" s="24">
        <v>20</v>
      </c>
      <c r="K38" s="24"/>
      <c r="L38" s="24">
        <f>I38-J38</f>
        <v>28</v>
      </c>
      <c r="M38" s="39"/>
      <c r="N38" s="39">
        <f>H38*0.07</f>
        <v>8.4</v>
      </c>
      <c r="O38" s="39">
        <f>H38-I38-N38</f>
        <v>63.6</v>
      </c>
      <c r="P38" s="24"/>
      <c r="Q38" s="24"/>
      <c r="R38" s="24"/>
      <c r="S38" s="22">
        <v>48</v>
      </c>
      <c r="T38" s="22"/>
      <c r="U38" s="22"/>
      <c r="V38" s="22"/>
      <c r="W38" s="26"/>
      <c r="X38" s="22" t="s">
        <v>206</v>
      </c>
    </row>
    <row r="39" spans="1:24" ht="15.75" customHeight="1">
      <c r="A39" s="22">
        <v>2</v>
      </c>
      <c r="B39" s="23" t="s">
        <v>201</v>
      </c>
      <c r="C39" s="22"/>
      <c r="D39" s="22">
        <v>3</v>
      </c>
      <c r="E39" s="22"/>
      <c r="F39" s="22"/>
      <c r="G39" s="24">
        <v>3</v>
      </c>
      <c r="H39" s="24">
        <f>G39*30</f>
        <v>90</v>
      </c>
      <c r="I39" s="24">
        <f>H39*0.4</f>
        <v>36</v>
      </c>
      <c r="J39" s="24">
        <v>14</v>
      </c>
      <c r="K39" s="24"/>
      <c r="L39" s="24">
        <f>I39-J39</f>
        <v>22</v>
      </c>
      <c r="M39" s="39"/>
      <c r="N39" s="39">
        <f>H39*0.07</f>
        <v>6.300000000000001</v>
      </c>
      <c r="O39" s="39">
        <f>H39-I39-N39</f>
        <v>47.7</v>
      </c>
      <c r="P39" s="22"/>
      <c r="Q39" s="22"/>
      <c r="R39" s="24">
        <v>36</v>
      </c>
      <c r="S39" s="22"/>
      <c r="T39" s="22"/>
      <c r="U39" s="22"/>
      <c r="V39" s="22"/>
      <c r="W39" s="26"/>
      <c r="X39" s="22" t="s">
        <v>206</v>
      </c>
    </row>
    <row r="40" spans="1:24" ht="12.75" customHeight="1">
      <c r="A40" s="137" t="s">
        <v>49</v>
      </c>
      <c r="B40" s="138"/>
      <c r="C40" s="27"/>
      <c r="D40" s="27"/>
      <c r="E40" s="27"/>
      <c r="F40" s="27"/>
      <c r="G40" s="28">
        <v>7</v>
      </c>
      <c r="H40" s="28">
        <v>210</v>
      </c>
      <c r="I40" s="28">
        <f>SUM(I38:I39)</f>
        <v>84</v>
      </c>
      <c r="J40" s="28">
        <f>SUM(J38:J39)</f>
        <v>34</v>
      </c>
      <c r="K40" s="28"/>
      <c r="L40" s="28">
        <f>SUM(L38:L39)</f>
        <v>50</v>
      </c>
      <c r="M40" s="28"/>
      <c r="N40" s="28">
        <f>SUM(N38:N39)</f>
        <v>14.700000000000001</v>
      </c>
      <c r="O40" s="28">
        <f>SUM(O38:O39)</f>
        <v>111.30000000000001</v>
      </c>
      <c r="P40" s="28">
        <v>0</v>
      </c>
      <c r="Q40" s="28">
        <v>0</v>
      </c>
      <c r="R40" s="28">
        <f>SUM(R38:R39)</f>
        <v>36</v>
      </c>
      <c r="S40" s="28">
        <f>SUM(S38:S39)</f>
        <v>48</v>
      </c>
      <c r="T40" s="28">
        <v>0</v>
      </c>
      <c r="U40" s="28">
        <v>0</v>
      </c>
      <c r="V40" s="28">
        <v>0</v>
      </c>
      <c r="W40" s="28">
        <v>0</v>
      </c>
      <c r="X40" s="22"/>
    </row>
    <row r="41" spans="1:24" ht="15" customHeight="1">
      <c r="A41" s="135" t="s">
        <v>176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spans="1:24" ht="12.75" customHeight="1">
      <c r="A42" s="22">
        <v>1</v>
      </c>
      <c r="B42" s="23" t="s">
        <v>184</v>
      </c>
      <c r="C42" s="22">
        <v>4</v>
      </c>
      <c r="D42" s="27"/>
      <c r="E42" s="27"/>
      <c r="F42" s="27"/>
      <c r="G42" s="22">
        <v>4</v>
      </c>
      <c r="H42" s="22">
        <f aca="true" t="shared" si="6" ref="H42:H82">G42*30</f>
        <v>120</v>
      </c>
      <c r="I42" s="24">
        <f>H42*0.4</f>
        <v>48</v>
      </c>
      <c r="J42" s="24">
        <v>20</v>
      </c>
      <c r="K42" s="24"/>
      <c r="L42" s="24">
        <f>I42-J42</f>
        <v>28</v>
      </c>
      <c r="M42" s="39"/>
      <c r="N42" s="39">
        <f>H42*0.07</f>
        <v>8.4</v>
      </c>
      <c r="O42" s="39">
        <f>H42-I42-N42</f>
        <v>63.6</v>
      </c>
      <c r="P42" s="22"/>
      <c r="Q42" s="22"/>
      <c r="R42" s="22"/>
      <c r="S42" s="22">
        <v>48</v>
      </c>
      <c r="T42" s="22"/>
      <c r="U42" s="22"/>
      <c r="V42" s="86"/>
      <c r="W42" s="78"/>
      <c r="X42" s="22" t="s">
        <v>78</v>
      </c>
    </row>
    <row r="43" spans="1:24" ht="12.75" customHeight="1">
      <c r="A43" s="22">
        <v>2</v>
      </c>
      <c r="B43" s="23" t="s">
        <v>79</v>
      </c>
      <c r="C43" s="22">
        <v>6</v>
      </c>
      <c r="D43" s="27"/>
      <c r="E43" s="27"/>
      <c r="F43" s="27"/>
      <c r="G43" s="22">
        <v>4</v>
      </c>
      <c r="H43" s="22">
        <f t="shared" si="6"/>
        <v>120</v>
      </c>
      <c r="I43" s="24">
        <f>H43*0.4</f>
        <v>48</v>
      </c>
      <c r="J43" s="24">
        <v>20</v>
      </c>
      <c r="K43" s="24"/>
      <c r="L43" s="24">
        <f>I43-J43</f>
        <v>28</v>
      </c>
      <c r="M43" s="39"/>
      <c r="N43" s="39">
        <f aca="true" t="shared" si="7" ref="N43:N53">H43*0.07</f>
        <v>8.4</v>
      </c>
      <c r="O43" s="39">
        <f aca="true" t="shared" si="8" ref="O43:O53">H43-I43-N43</f>
        <v>63.6</v>
      </c>
      <c r="P43" s="22"/>
      <c r="Q43" s="22"/>
      <c r="R43" s="22"/>
      <c r="S43" s="22"/>
      <c r="T43" s="22"/>
      <c r="U43" s="22">
        <v>48</v>
      </c>
      <c r="V43" s="86"/>
      <c r="W43" s="78"/>
      <c r="X43" s="22" t="s">
        <v>153</v>
      </c>
    </row>
    <row r="44" spans="1:24" ht="12.75" customHeight="1">
      <c r="A44" s="22">
        <v>3</v>
      </c>
      <c r="B44" s="23" t="s">
        <v>80</v>
      </c>
      <c r="C44" s="22">
        <v>7</v>
      </c>
      <c r="D44" s="22"/>
      <c r="E44" s="22"/>
      <c r="F44" s="22"/>
      <c r="G44" s="22">
        <v>4</v>
      </c>
      <c r="H44" s="22">
        <f t="shared" si="6"/>
        <v>120</v>
      </c>
      <c r="I44" s="24">
        <f>H44*0.4</f>
        <v>48</v>
      </c>
      <c r="J44" s="24">
        <v>20</v>
      </c>
      <c r="K44" s="24"/>
      <c r="L44" s="24">
        <f>I44-J44</f>
        <v>28</v>
      </c>
      <c r="M44" s="39"/>
      <c r="N44" s="39">
        <f t="shared" si="7"/>
        <v>8.4</v>
      </c>
      <c r="O44" s="39">
        <f t="shared" si="8"/>
        <v>63.6</v>
      </c>
      <c r="P44" s="22"/>
      <c r="Q44" s="22"/>
      <c r="R44" s="22"/>
      <c r="S44" s="22"/>
      <c r="T44" s="22"/>
      <c r="U44" s="22"/>
      <c r="V44" s="86">
        <v>48</v>
      </c>
      <c r="W44" s="78"/>
      <c r="X44" s="22" t="s">
        <v>80</v>
      </c>
    </row>
    <row r="45" spans="1:24" ht="12.75" customHeight="1">
      <c r="A45" s="22">
        <v>4</v>
      </c>
      <c r="B45" s="23" t="s">
        <v>81</v>
      </c>
      <c r="C45" s="22">
        <v>5</v>
      </c>
      <c r="D45" s="22"/>
      <c r="E45" s="22"/>
      <c r="F45" s="22"/>
      <c r="G45" s="22">
        <v>4</v>
      </c>
      <c r="H45" s="22">
        <f t="shared" si="6"/>
        <v>120</v>
      </c>
      <c r="I45" s="24">
        <f>H45*0.4</f>
        <v>48</v>
      </c>
      <c r="J45" s="24">
        <v>20</v>
      </c>
      <c r="K45" s="24"/>
      <c r="L45" s="24">
        <f>I45-J45</f>
        <v>28</v>
      </c>
      <c r="M45" s="39"/>
      <c r="N45" s="39">
        <f t="shared" si="7"/>
        <v>8.4</v>
      </c>
      <c r="O45" s="39">
        <f t="shared" si="8"/>
        <v>63.6</v>
      </c>
      <c r="P45" s="22"/>
      <c r="Q45" s="22"/>
      <c r="R45" s="22"/>
      <c r="S45" s="22"/>
      <c r="T45" s="22">
        <v>48</v>
      </c>
      <c r="U45" s="22"/>
      <c r="V45" s="86"/>
      <c r="W45" s="78"/>
      <c r="X45" s="22" t="s">
        <v>154</v>
      </c>
    </row>
    <row r="46" spans="1:24" ht="12.75" customHeight="1">
      <c r="A46" s="22">
        <v>5</v>
      </c>
      <c r="B46" s="23" t="s">
        <v>82</v>
      </c>
      <c r="C46" s="22">
        <v>6</v>
      </c>
      <c r="D46" s="22"/>
      <c r="E46" s="22"/>
      <c r="F46" s="22"/>
      <c r="G46" s="22">
        <v>4</v>
      </c>
      <c r="H46" s="22">
        <f t="shared" si="6"/>
        <v>120</v>
      </c>
      <c r="I46" s="24">
        <f>H46*0.4</f>
        <v>48</v>
      </c>
      <c r="J46" s="24">
        <v>20</v>
      </c>
      <c r="K46" s="24"/>
      <c r="L46" s="24">
        <f>I46-J46</f>
        <v>28</v>
      </c>
      <c r="M46" s="39"/>
      <c r="N46" s="39">
        <f t="shared" si="7"/>
        <v>8.4</v>
      </c>
      <c r="O46" s="39">
        <f t="shared" si="8"/>
        <v>63.6</v>
      </c>
      <c r="P46" s="22"/>
      <c r="Q46" s="22"/>
      <c r="R46" s="22"/>
      <c r="S46" s="22"/>
      <c r="T46" s="22"/>
      <c r="U46" s="22">
        <v>48</v>
      </c>
      <c r="V46" s="86"/>
      <c r="W46" s="78"/>
      <c r="X46" s="22" t="s">
        <v>82</v>
      </c>
    </row>
    <row r="47" spans="1:24" ht="11.25" customHeight="1">
      <c r="A47" s="22">
        <v>6</v>
      </c>
      <c r="B47" s="23" t="s">
        <v>83</v>
      </c>
      <c r="C47" s="22">
        <v>3</v>
      </c>
      <c r="D47" s="22"/>
      <c r="E47" s="22"/>
      <c r="F47" s="22"/>
      <c r="G47" s="24">
        <v>4</v>
      </c>
      <c r="H47" s="22">
        <f>G47*30</f>
        <v>120</v>
      </c>
      <c r="I47" s="24">
        <v>48</v>
      </c>
      <c r="J47" s="24">
        <v>20</v>
      </c>
      <c r="K47" s="24"/>
      <c r="L47" s="24">
        <v>28</v>
      </c>
      <c r="M47" s="24"/>
      <c r="N47" s="39">
        <f t="shared" si="7"/>
        <v>8.4</v>
      </c>
      <c r="O47" s="39">
        <f t="shared" si="8"/>
        <v>63.6</v>
      </c>
      <c r="P47" s="24"/>
      <c r="Q47" s="24"/>
      <c r="R47" s="24">
        <v>48</v>
      </c>
      <c r="S47" s="24"/>
      <c r="T47" s="22"/>
      <c r="U47" s="22"/>
      <c r="V47" s="22"/>
      <c r="W47" s="26"/>
      <c r="X47" s="22" t="s">
        <v>155</v>
      </c>
    </row>
    <row r="48" spans="1:24" ht="24.75" customHeight="1">
      <c r="A48" s="22">
        <v>7</v>
      </c>
      <c r="B48" s="23" t="s">
        <v>187</v>
      </c>
      <c r="C48" s="22">
        <v>7</v>
      </c>
      <c r="D48" s="22"/>
      <c r="E48" s="22"/>
      <c r="F48" s="22"/>
      <c r="G48" s="22">
        <v>4</v>
      </c>
      <c r="H48" s="22">
        <f t="shared" si="6"/>
        <v>120</v>
      </c>
      <c r="I48" s="24">
        <f>H48*0.4</f>
        <v>48</v>
      </c>
      <c r="J48" s="24">
        <v>20</v>
      </c>
      <c r="K48" s="24"/>
      <c r="L48" s="24">
        <f>I48-J48</f>
        <v>28</v>
      </c>
      <c r="M48" s="24"/>
      <c r="N48" s="39">
        <f t="shared" si="7"/>
        <v>8.4</v>
      </c>
      <c r="O48" s="39">
        <f t="shared" si="8"/>
        <v>63.6</v>
      </c>
      <c r="P48" s="22"/>
      <c r="Q48" s="22"/>
      <c r="R48" s="22"/>
      <c r="S48" s="22"/>
      <c r="T48" s="22"/>
      <c r="U48" s="22"/>
      <c r="V48" s="86">
        <v>48</v>
      </c>
      <c r="W48" s="78"/>
      <c r="X48" s="22" t="s">
        <v>84</v>
      </c>
    </row>
    <row r="49" spans="1:24" ht="14.25" customHeight="1">
      <c r="A49" s="22">
        <v>8</v>
      </c>
      <c r="B49" s="47" t="s">
        <v>85</v>
      </c>
      <c r="C49" s="25">
        <v>4</v>
      </c>
      <c r="D49" s="50"/>
      <c r="E49" s="49"/>
      <c r="F49" s="50"/>
      <c r="G49" s="25">
        <v>4</v>
      </c>
      <c r="H49" s="22">
        <f t="shared" si="6"/>
        <v>120</v>
      </c>
      <c r="I49" s="24">
        <f>H49*0.4</f>
        <v>48</v>
      </c>
      <c r="J49" s="24">
        <v>20</v>
      </c>
      <c r="K49" s="24"/>
      <c r="L49" s="24">
        <f>I49-J49</f>
        <v>28</v>
      </c>
      <c r="M49" s="24"/>
      <c r="N49" s="39">
        <f t="shared" si="7"/>
        <v>8.4</v>
      </c>
      <c r="O49" s="39">
        <f t="shared" si="8"/>
        <v>63.6</v>
      </c>
      <c r="P49" s="24"/>
      <c r="Q49" s="24"/>
      <c r="R49" s="24"/>
      <c r="S49" s="22"/>
      <c r="T49" s="22"/>
      <c r="U49" s="22"/>
      <c r="V49" s="22"/>
      <c r="W49" s="26"/>
      <c r="X49" s="22" t="s">
        <v>156</v>
      </c>
    </row>
    <row r="50" spans="1:24" ht="11.25" customHeight="1">
      <c r="A50" s="22">
        <v>9</v>
      </c>
      <c r="B50" s="23" t="s">
        <v>86</v>
      </c>
      <c r="C50" s="22">
        <v>3</v>
      </c>
      <c r="D50" s="22"/>
      <c r="E50" s="22"/>
      <c r="F50" s="22"/>
      <c r="G50" s="22">
        <v>4</v>
      </c>
      <c r="H50" s="22">
        <f t="shared" si="6"/>
        <v>120</v>
      </c>
      <c r="I50" s="24">
        <f>H50*0.4</f>
        <v>48</v>
      </c>
      <c r="J50" s="24">
        <v>20</v>
      </c>
      <c r="K50" s="24"/>
      <c r="L50" s="24">
        <f>I50-J50</f>
        <v>28</v>
      </c>
      <c r="M50" s="24"/>
      <c r="N50" s="39">
        <f t="shared" si="7"/>
        <v>8.4</v>
      </c>
      <c r="O50" s="39">
        <f t="shared" si="8"/>
        <v>63.6</v>
      </c>
      <c r="P50" s="24"/>
      <c r="Q50" s="24"/>
      <c r="R50" s="24">
        <v>48</v>
      </c>
      <c r="S50" s="22"/>
      <c r="T50" s="22"/>
      <c r="U50" s="24"/>
      <c r="V50" s="22"/>
      <c r="W50" s="26"/>
      <c r="X50" s="22" t="s">
        <v>86</v>
      </c>
    </row>
    <row r="51" spans="1:24" ht="11.25" customHeight="1">
      <c r="A51" s="22">
        <v>10</v>
      </c>
      <c r="B51" s="23" t="s">
        <v>102</v>
      </c>
      <c r="C51" s="22"/>
      <c r="D51" s="22">
        <v>5</v>
      </c>
      <c r="E51" s="22"/>
      <c r="F51" s="22"/>
      <c r="G51" s="24">
        <v>5</v>
      </c>
      <c r="H51" s="22">
        <f>G51*30</f>
        <v>150</v>
      </c>
      <c r="I51" s="24">
        <v>60</v>
      </c>
      <c r="J51" s="24">
        <v>24</v>
      </c>
      <c r="K51" s="24"/>
      <c r="L51" s="24">
        <v>36</v>
      </c>
      <c r="M51" s="24"/>
      <c r="N51" s="39">
        <f t="shared" si="7"/>
        <v>10.500000000000002</v>
      </c>
      <c r="O51" s="39">
        <f t="shared" si="8"/>
        <v>79.5</v>
      </c>
      <c r="P51" s="24"/>
      <c r="Q51" s="24"/>
      <c r="R51" s="24"/>
      <c r="S51" s="24"/>
      <c r="T51" s="22">
        <v>60</v>
      </c>
      <c r="U51" s="22"/>
      <c r="V51" s="22"/>
      <c r="W51" s="26"/>
      <c r="X51" s="22" t="s">
        <v>89</v>
      </c>
    </row>
    <row r="52" spans="1:24" ht="11.25" customHeight="1">
      <c r="A52" s="22">
        <v>11</v>
      </c>
      <c r="B52" s="23" t="s">
        <v>177</v>
      </c>
      <c r="C52" s="22"/>
      <c r="D52" s="55" t="s">
        <v>178</v>
      </c>
      <c r="E52" s="22"/>
      <c r="F52" s="22"/>
      <c r="G52" s="22">
        <v>9</v>
      </c>
      <c r="H52" s="22">
        <f t="shared" si="6"/>
        <v>270</v>
      </c>
      <c r="I52" s="24">
        <f>H52*0.4</f>
        <v>108</v>
      </c>
      <c r="J52" s="78"/>
      <c r="K52" s="85"/>
      <c r="L52" s="24">
        <f>I52-J52</f>
        <v>108</v>
      </c>
      <c r="M52" s="39"/>
      <c r="N52" s="39">
        <f t="shared" si="7"/>
        <v>18.900000000000002</v>
      </c>
      <c r="O52" s="39">
        <f t="shared" si="8"/>
        <v>143.1</v>
      </c>
      <c r="P52" s="24"/>
      <c r="Q52" s="24"/>
      <c r="R52" s="24"/>
      <c r="S52" s="22"/>
      <c r="T52" s="22"/>
      <c r="U52" s="24">
        <v>36</v>
      </c>
      <c r="V52" s="22">
        <v>36</v>
      </c>
      <c r="W52" s="26">
        <v>36</v>
      </c>
      <c r="X52" s="22" t="s">
        <v>179</v>
      </c>
    </row>
    <row r="53" spans="1:24" ht="11.25" customHeight="1">
      <c r="A53" s="25">
        <v>12</v>
      </c>
      <c r="B53" s="23" t="s">
        <v>165</v>
      </c>
      <c r="C53" s="22"/>
      <c r="D53" s="44"/>
      <c r="E53" s="22">
        <v>5</v>
      </c>
      <c r="F53" s="22"/>
      <c r="G53" s="24">
        <v>1</v>
      </c>
      <c r="H53" s="22">
        <f t="shared" si="6"/>
        <v>30</v>
      </c>
      <c r="I53" s="24"/>
      <c r="J53" s="24"/>
      <c r="K53" s="24"/>
      <c r="L53" s="24"/>
      <c r="M53" s="24"/>
      <c r="N53" s="39">
        <f t="shared" si="7"/>
        <v>2.1</v>
      </c>
      <c r="O53" s="39">
        <f t="shared" si="8"/>
        <v>27.9</v>
      </c>
      <c r="P53" s="24"/>
      <c r="Q53" s="24"/>
      <c r="R53" s="24"/>
      <c r="S53" s="22"/>
      <c r="T53" s="22"/>
      <c r="U53" s="24"/>
      <c r="V53" s="22"/>
      <c r="W53" s="26"/>
      <c r="X53" s="22" t="s">
        <v>155</v>
      </c>
    </row>
    <row r="54" spans="1:24" ht="11.25" customHeight="1">
      <c r="A54" s="137" t="s">
        <v>49</v>
      </c>
      <c r="B54" s="138"/>
      <c r="C54" s="22"/>
      <c r="D54" s="44"/>
      <c r="E54" s="22"/>
      <c r="F54" s="22"/>
      <c r="G54" s="28">
        <f>SUM(G42:G53)</f>
        <v>51</v>
      </c>
      <c r="H54" s="27">
        <f>SUM(H42:H53)</f>
        <v>1530</v>
      </c>
      <c r="I54" s="28">
        <f>SUM(I42:I53)</f>
        <v>600</v>
      </c>
      <c r="J54" s="28">
        <f>SUM(J42:J53)</f>
        <v>204</v>
      </c>
      <c r="K54" s="28"/>
      <c r="L54" s="28">
        <f>SUM(L42:L53)</f>
        <v>396</v>
      </c>
      <c r="M54" s="28"/>
      <c r="N54" s="28">
        <f>SUM(N42:N53)</f>
        <v>107.10000000000001</v>
      </c>
      <c r="O54" s="28">
        <f>SUM(O42:O53)</f>
        <v>822.9000000000001</v>
      </c>
      <c r="P54" s="28">
        <v>0</v>
      </c>
      <c r="Q54" s="28">
        <v>0</v>
      </c>
      <c r="R54" s="28">
        <f aca="true" t="shared" si="9" ref="R54:W54">SUM(R42:R53)</f>
        <v>96</v>
      </c>
      <c r="S54" s="27">
        <f t="shared" si="9"/>
        <v>48</v>
      </c>
      <c r="T54" s="27">
        <f t="shared" si="9"/>
        <v>108</v>
      </c>
      <c r="U54" s="28">
        <f t="shared" si="9"/>
        <v>132</v>
      </c>
      <c r="V54" s="27">
        <f t="shared" si="9"/>
        <v>132</v>
      </c>
      <c r="W54" s="79">
        <f t="shared" si="9"/>
        <v>36</v>
      </c>
      <c r="X54" s="22"/>
    </row>
    <row r="55" spans="1:24" ht="13.5" customHeight="1">
      <c r="A55" s="134" t="s">
        <v>180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6"/>
    </row>
    <row r="56" spans="1:24" ht="11.25" customHeight="1">
      <c r="A56" s="22">
        <v>1</v>
      </c>
      <c r="B56" s="23" t="s">
        <v>83</v>
      </c>
      <c r="C56" s="22">
        <v>3</v>
      </c>
      <c r="D56" s="22"/>
      <c r="E56" s="22"/>
      <c r="F56" s="22"/>
      <c r="G56" s="75">
        <v>3</v>
      </c>
      <c r="H56" s="22">
        <f>G56*30</f>
        <v>90</v>
      </c>
      <c r="I56" s="24">
        <v>36</v>
      </c>
      <c r="J56" s="24">
        <v>16</v>
      </c>
      <c r="K56" s="24"/>
      <c r="L56" s="24">
        <v>20</v>
      </c>
      <c r="M56" s="24"/>
      <c r="N56" s="24">
        <f aca="true" t="shared" si="10" ref="N56:N61">H56*0.07</f>
        <v>6.300000000000001</v>
      </c>
      <c r="O56" s="24">
        <f aca="true" t="shared" si="11" ref="O56:O61">H56-I56-N56</f>
        <v>47.7</v>
      </c>
      <c r="P56" s="24"/>
      <c r="Q56" s="24"/>
      <c r="R56" s="24">
        <v>36</v>
      </c>
      <c r="S56" s="24"/>
      <c r="T56" s="22"/>
      <c r="U56" s="22"/>
      <c r="V56" s="22"/>
      <c r="W56" s="26"/>
      <c r="X56" s="22" t="s">
        <v>155</v>
      </c>
    </row>
    <row r="57" spans="1:24" ht="11.25" customHeight="1">
      <c r="A57" s="22">
        <v>2</v>
      </c>
      <c r="B57" s="23" t="s">
        <v>90</v>
      </c>
      <c r="C57" s="22">
        <v>4</v>
      </c>
      <c r="D57" s="44"/>
      <c r="E57" s="22"/>
      <c r="F57" s="22"/>
      <c r="G57" s="75">
        <v>5</v>
      </c>
      <c r="H57" s="22">
        <f>G57*30</f>
        <v>150</v>
      </c>
      <c r="I57" s="39">
        <v>60</v>
      </c>
      <c r="J57" s="39">
        <v>24</v>
      </c>
      <c r="K57" s="39"/>
      <c r="L57" s="39">
        <v>36</v>
      </c>
      <c r="M57" s="39"/>
      <c r="N57" s="24">
        <f t="shared" si="10"/>
        <v>10.500000000000002</v>
      </c>
      <c r="O57" s="24">
        <f t="shared" si="11"/>
        <v>79.5</v>
      </c>
      <c r="P57" s="24"/>
      <c r="Q57" s="24"/>
      <c r="R57" s="24"/>
      <c r="S57" s="24">
        <v>60</v>
      </c>
      <c r="T57" s="22"/>
      <c r="U57" s="22"/>
      <c r="V57" s="22"/>
      <c r="W57" s="26"/>
      <c r="X57" s="22" t="s">
        <v>155</v>
      </c>
    </row>
    <row r="58" spans="1:24" ht="11.25" customHeight="1">
      <c r="A58" s="22">
        <v>3</v>
      </c>
      <c r="B58" s="23" t="s">
        <v>134</v>
      </c>
      <c r="C58" s="22">
        <v>5</v>
      </c>
      <c r="D58" s="44"/>
      <c r="E58" s="22"/>
      <c r="F58" s="22"/>
      <c r="G58" s="75">
        <v>5</v>
      </c>
      <c r="H58" s="22">
        <f>G58*30</f>
        <v>150</v>
      </c>
      <c r="I58" s="39">
        <v>60</v>
      </c>
      <c r="J58" s="39">
        <v>24</v>
      </c>
      <c r="K58" s="39"/>
      <c r="L58" s="39">
        <v>36</v>
      </c>
      <c r="M58" s="39"/>
      <c r="N58" s="24">
        <f t="shared" si="10"/>
        <v>10.500000000000002</v>
      </c>
      <c r="O58" s="24">
        <f t="shared" si="11"/>
        <v>79.5</v>
      </c>
      <c r="P58" s="24"/>
      <c r="Q58" s="24"/>
      <c r="R58" s="24"/>
      <c r="S58" s="24"/>
      <c r="T58" s="22">
        <v>60</v>
      </c>
      <c r="U58" s="22"/>
      <c r="V58" s="22"/>
      <c r="W58" s="26"/>
      <c r="X58" s="22" t="s">
        <v>155</v>
      </c>
    </row>
    <row r="59" spans="1:24" ht="11.25" customHeight="1">
      <c r="A59" s="22">
        <v>4</v>
      </c>
      <c r="B59" s="23" t="s">
        <v>91</v>
      </c>
      <c r="C59" s="22">
        <v>5</v>
      </c>
      <c r="D59" s="22"/>
      <c r="E59" s="22"/>
      <c r="F59" s="22"/>
      <c r="G59" s="75">
        <v>4</v>
      </c>
      <c r="H59" s="22">
        <f t="shared" si="6"/>
        <v>120</v>
      </c>
      <c r="I59" s="39">
        <v>48</v>
      </c>
      <c r="J59" s="39">
        <v>20</v>
      </c>
      <c r="K59" s="39"/>
      <c r="L59" s="39">
        <v>28</v>
      </c>
      <c r="M59" s="39"/>
      <c r="N59" s="24">
        <f t="shared" si="10"/>
        <v>8.4</v>
      </c>
      <c r="O59" s="24">
        <f t="shared" si="11"/>
        <v>63.6</v>
      </c>
      <c r="P59" s="24"/>
      <c r="Q59" s="24"/>
      <c r="R59" s="24"/>
      <c r="S59" s="24"/>
      <c r="T59" s="22">
        <v>48</v>
      </c>
      <c r="U59" s="22"/>
      <c r="V59" s="22"/>
      <c r="W59" s="26"/>
      <c r="X59" s="22" t="s">
        <v>155</v>
      </c>
    </row>
    <row r="60" spans="1:24" ht="11.25" customHeight="1">
      <c r="A60" s="22">
        <v>5</v>
      </c>
      <c r="B60" s="23" t="s">
        <v>92</v>
      </c>
      <c r="C60" s="22">
        <v>8</v>
      </c>
      <c r="D60" s="22"/>
      <c r="E60" s="22"/>
      <c r="F60" s="22"/>
      <c r="G60" s="75">
        <v>5</v>
      </c>
      <c r="H60" s="22">
        <f t="shared" si="6"/>
        <v>150</v>
      </c>
      <c r="I60" s="39">
        <v>60</v>
      </c>
      <c r="J60" s="39">
        <v>24</v>
      </c>
      <c r="K60" s="39"/>
      <c r="L60" s="39">
        <v>36</v>
      </c>
      <c r="M60" s="39"/>
      <c r="N60" s="24">
        <f t="shared" si="10"/>
        <v>10.500000000000002</v>
      </c>
      <c r="O60" s="24">
        <f t="shared" si="11"/>
        <v>79.5</v>
      </c>
      <c r="P60" s="24"/>
      <c r="Q60" s="24"/>
      <c r="R60" s="24"/>
      <c r="S60" s="24"/>
      <c r="T60" s="22"/>
      <c r="U60" s="22"/>
      <c r="V60" s="22"/>
      <c r="W60" s="26">
        <v>60</v>
      </c>
      <c r="X60" s="22" t="s">
        <v>155</v>
      </c>
    </row>
    <row r="61" spans="1:24" ht="11.25" customHeight="1">
      <c r="A61" s="22">
        <v>6</v>
      </c>
      <c r="B61" s="23" t="s">
        <v>133</v>
      </c>
      <c r="C61" s="22">
        <v>7</v>
      </c>
      <c r="D61" s="22"/>
      <c r="E61" s="22"/>
      <c r="F61" s="22"/>
      <c r="G61" s="75">
        <v>5</v>
      </c>
      <c r="H61" s="22">
        <f t="shared" si="6"/>
        <v>150</v>
      </c>
      <c r="I61" s="39">
        <v>60</v>
      </c>
      <c r="J61" s="39">
        <v>24</v>
      </c>
      <c r="K61" s="39"/>
      <c r="L61" s="39">
        <v>36</v>
      </c>
      <c r="M61" s="39"/>
      <c r="N61" s="24">
        <f t="shared" si="10"/>
        <v>10.500000000000002</v>
      </c>
      <c r="O61" s="24">
        <f t="shared" si="11"/>
        <v>79.5</v>
      </c>
      <c r="P61" s="24"/>
      <c r="Q61" s="24"/>
      <c r="R61" s="24"/>
      <c r="S61" s="24"/>
      <c r="T61" s="22"/>
      <c r="U61" s="22"/>
      <c r="V61" s="22">
        <v>60</v>
      </c>
      <c r="W61" s="26"/>
      <c r="X61" s="22" t="s">
        <v>155</v>
      </c>
    </row>
    <row r="62" spans="1:24" ht="11.25" customHeight="1">
      <c r="A62" s="137" t="s">
        <v>49</v>
      </c>
      <c r="B62" s="138"/>
      <c r="C62" s="44"/>
      <c r="D62" s="22"/>
      <c r="E62" s="22"/>
      <c r="F62" s="22"/>
      <c r="G62" s="74">
        <f>SUM(G56:G61)</f>
        <v>27</v>
      </c>
      <c r="H62" s="27">
        <f>SUM(H56:H61)</f>
        <v>810</v>
      </c>
      <c r="I62" s="76">
        <f>SUM(I56:I61)</f>
        <v>324</v>
      </c>
      <c r="J62" s="76">
        <f>SUM(J56:J61)</f>
        <v>132</v>
      </c>
      <c r="K62" s="76"/>
      <c r="L62" s="76">
        <f>SUM(L56:L61)</f>
        <v>192</v>
      </c>
      <c r="M62" s="76"/>
      <c r="N62" s="76">
        <f>SUM(N56:N61)</f>
        <v>56.7</v>
      </c>
      <c r="O62" s="76">
        <f>SUM(O56:O61)</f>
        <v>429.3</v>
      </c>
      <c r="P62" s="28">
        <v>0</v>
      </c>
      <c r="Q62" s="28">
        <v>0</v>
      </c>
      <c r="R62" s="28">
        <f>SUM(R56:R61)</f>
        <v>36</v>
      </c>
      <c r="S62" s="28">
        <f>SUM(S56:S61)</f>
        <v>60</v>
      </c>
      <c r="T62" s="27">
        <f>SUM(T56:T61)</f>
        <v>108</v>
      </c>
      <c r="U62" s="27">
        <v>0</v>
      </c>
      <c r="V62" s="27">
        <f>SUM(V56:V61)</f>
        <v>60</v>
      </c>
      <c r="W62" s="79">
        <f>SUM(W56:W61)</f>
        <v>60</v>
      </c>
      <c r="X62" s="22"/>
    </row>
    <row r="63" spans="1:24" ht="13.5" customHeight="1">
      <c r="A63" s="134" t="s">
        <v>181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6"/>
    </row>
    <row r="64" spans="1:24" ht="11.25" customHeight="1">
      <c r="A64" s="56"/>
      <c r="B64" s="56" t="s">
        <v>174</v>
      </c>
      <c r="C64" s="44"/>
      <c r="D64" s="22"/>
      <c r="E64" s="22"/>
      <c r="F64" s="22"/>
      <c r="G64" s="28"/>
      <c r="H64" s="27"/>
      <c r="I64" s="39"/>
      <c r="J64" s="39"/>
      <c r="K64" s="39"/>
      <c r="L64" s="39"/>
      <c r="M64" s="39"/>
      <c r="N64" s="39"/>
      <c r="O64" s="39"/>
      <c r="P64" s="24"/>
      <c r="Q64" s="24"/>
      <c r="R64" s="24"/>
      <c r="S64" s="24"/>
      <c r="T64" s="22"/>
      <c r="U64" s="22"/>
      <c r="V64" s="22"/>
      <c r="W64" s="26"/>
      <c r="X64" s="22"/>
    </row>
    <row r="65" spans="1:24" ht="11.25" customHeight="1">
      <c r="A65" s="22">
        <v>1</v>
      </c>
      <c r="B65" s="23" t="s">
        <v>166</v>
      </c>
      <c r="C65" s="22"/>
      <c r="D65" s="22">
        <v>2</v>
      </c>
      <c r="E65" s="22"/>
      <c r="F65" s="22"/>
      <c r="G65" s="24">
        <v>3</v>
      </c>
      <c r="H65" s="22">
        <f t="shared" si="6"/>
        <v>90</v>
      </c>
      <c r="I65" s="24">
        <v>36</v>
      </c>
      <c r="J65" s="24">
        <v>16</v>
      </c>
      <c r="K65" s="24"/>
      <c r="L65" s="24">
        <v>20</v>
      </c>
      <c r="M65" s="24"/>
      <c r="N65" s="24">
        <f>H65*0.07</f>
        <v>6.300000000000001</v>
      </c>
      <c r="O65" s="24">
        <f>H65-I65-N65</f>
        <v>47.7</v>
      </c>
      <c r="P65" s="24"/>
      <c r="Q65" s="24">
        <v>36</v>
      </c>
      <c r="R65" s="24"/>
      <c r="S65" s="24"/>
      <c r="T65" s="22"/>
      <c r="U65" s="22"/>
      <c r="V65" s="22"/>
      <c r="W65" s="26"/>
      <c r="X65" s="22" t="s">
        <v>155</v>
      </c>
    </row>
    <row r="66" spans="1:24" ht="11.25" customHeight="1">
      <c r="A66" s="22">
        <v>2</v>
      </c>
      <c r="B66" s="23" t="s">
        <v>77</v>
      </c>
      <c r="C66" s="22"/>
      <c r="D66" s="22">
        <v>4</v>
      </c>
      <c r="E66" s="22"/>
      <c r="F66" s="22"/>
      <c r="G66" s="24">
        <v>3</v>
      </c>
      <c r="H66" s="22">
        <f t="shared" si="6"/>
        <v>90</v>
      </c>
      <c r="I66" s="24">
        <v>36</v>
      </c>
      <c r="J66" s="24">
        <v>16</v>
      </c>
      <c r="K66" s="24"/>
      <c r="L66" s="24">
        <v>20</v>
      </c>
      <c r="M66" s="24"/>
      <c r="N66" s="24">
        <f aca="true" t="shared" si="12" ref="N66:N122">H66*0.07</f>
        <v>6.300000000000001</v>
      </c>
      <c r="O66" s="24">
        <f aca="true" t="shared" si="13" ref="O66:O82">H66-I66-N66</f>
        <v>47.7</v>
      </c>
      <c r="P66" s="24"/>
      <c r="Q66" s="24"/>
      <c r="R66" s="24"/>
      <c r="S66" s="24">
        <v>36</v>
      </c>
      <c r="T66" s="22"/>
      <c r="U66" s="22"/>
      <c r="V66" s="22"/>
      <c r="W66" s="26"/>
      <c r="X66" s="26" t="s">
        <v>167</v>
      </c>
    </row>
    <row r="67" spans="1:24" ht="11.25" customHeight="1">
      <c r="A67" s="22">
        <v>3</v>
      </c>
      <c r="B67" s="23" t="s">
        <v>104</v>
      </c>
      <c r="C67" s="22"/>
      <c r="D67" s="22">
        <v>4</v>
      </c>
      <c r="E67" s="22"/>
      <c r="F67" s="22"/>
      <c r="G67" s="24">
        <v>3</v>
      </c>
      <c r="H67" s="22">
        <f t="shared" si="6"/>
        <v>90</v>
      </c>
      <c r="I67" s="24">
        <v>36</v>
      </c>
      <c r="J67" s="24">
        <v>16</v>
      </c>
      <c r="K67" s="24"/>
      <c r="L67" s="24">
        <v>20</v>
      </c>
      <c r="M67" s="24"/>
      <c r="N67" s="24">
        <f t="shared" si="12"/>
        <v>6.300000000000001</v>
      </c>
      <c r="O67" s="24">
        <f t="shared" si="13"/>
        <v>47.7</v>
      </c>
      <c r="P67" s="24"/>
      <c r="Q67" s="24"/>
      <c r="R67" s="24"/>
      <c r="S67" s="24">
        <v>36</v>
      </c>
      <c r="T67" s="22"/>
      <c r="U67" s="22"/>
      <c r="V67" s="22"/>
      <c r="W67" s="26"/>
      <c r="X67" s="22" t="s">
        <v>155</v>
      </c>
    </row>
    <row r="68" spans="1:24" ht="11.25" customHeight="1">
      <c r="A68" s="22">
        <v>4</v>
      </c>
      <c r="B68" s="23" t="s">
        <v>100</v>
      </c>
      <c r="C68" s="44"/>
      <c r="D68" s="58">
        <v>5</v>
      </c>
      <c r="E68" s="22"/>
      <c r="F68" s="22"/>
      <c r="G68" s="24">
        <v>3</v>
      </c>
      <c r="H68" s="22">
        <f t="shared" si="6"/>
        <v>90</v>
      </c>
      <c r="I68" s="24">
        <v>36</v>
      </c>
      <c r="J68" s="24">
        <v>16</v>
      </c>
      <c r="K68" s="24"/>
      <c r="L68" s="24">
        <v>20</v>
      </c>
      <c r="M68" s="24"/>
      <c r="N68" s="24">
        <f t="shared" si="12"/>
        <v>6.300000000000001</v>
      </c>
      <c r="O68" s="24">
        <f t="shared" si="13"/>
        <v>47.7</v>
      </c>
      <c r="P68" s="24"/>
      <c r="Q68" s="24"/>
      <c r="R68" s="24"/>
      <c r="S68" s="24"/>
      <c r="T68" s="22">
        <v>36</v>
      </c>
      <c r="U68" s="22"/>
      <c r="V68" s="22"/>
      <c r="W68" s="26"/>
      <c r="X68" s="22" t="s">
        <v>155</v>
      </c>
    </row>
    <row r="69" spans="1:24" ht="10.5" customHeight="1">
      <c r="A69" s="22">
        <v>5</v>
      </c>
      <c r="B69" s="23" t="s">
        <v>99</v>
      </c>
      <c r="C69" s="44"/>
      <c r="D69" s="58">
        <v>6</v>
      </c>
      <c r="E69" s="22"/>
      <c r="F69" s="22"/>
      <c r="G69" s="24">
        <v>3</v>
      </c>
      <c r="H69" s="22">
        <f t="shared" si="6"/>
        <v>90</v>
      </c>
      <c r="I69" s="24">
        <v>36</v>
      </c>
      <c r="J69" s="24">
        <v>16</v>
      </c>
      <c r="K69" s="24"/>
      <c r="L69" s="24">
        <v>20</v>
      </c>
      <c r="M69" s="24"/>
      <c r="N69" s="24">
        <f t="shared" si="12"/>
        <v>6.300000000000001</v>
      </c>
      <c r="O69" s="24">
        <f t="shared" si="13"/>
        <v>47.7</v>
      </c>
      <c r="P69" s="24"/>
      <c r="Q69" s="24"/>
      <c r="R69" s="24"/>
      <c r="S69" s="24"/>
      <c r="T69" s="22"/>
      <c r="U69" s="22">
        <v>36</v>
      </c>
      <c r="V69" s="22"/>
      <c r="W69" s="26"/>
      <c r="X69" s="22" t="s">
        <v>206</v>
      </c>
    </row>
    <row r="70" spans="1:24" ht="13.5" customHeight="1">
      <c r="A70" s="22">
        <v>6</v>
      </c>
      <c r="B70" s="23" t="s">
        <v>116</v>
      </c>
      <c r="C70" s="22">
        <v>6</v>
      </c>
      <c r="D70" s="58"/>
      <c r="E70" s="22"/>
      <c r="F70" s="22"/>
      <c r="G70" s="24">
        <v>4</v>
      </c>
      <c r="H70" s="22">
        <f t="shared" si="6"/>
        <v>120</v>
      </c>
      <c r="I70" s="24">
        <v>48</v>
      </c>
      <c r="J70" s="24">
        <v>20</v>
      </c>
      <c r="K70" s="24"/>
      <c r="L70" s="24">
        <v>28</v>
      </c>
      <c r="M70" s="24"/>
      <c r="N70" s="24">
        <f t="shared" si="12"/>
        <v>8.4</v>
      </c>
      <c r="O70" s="24">
        <f t="shared" si="13"/>
        <v>63.6</v>
      </c>
      <c r="P70" s="24"/>
      <c r="Q70" s="24"/>
      <c r="R70" s="24"/>
      <c r="S70" s="24"/>
      <c r="T70" s="22"/>
      <c r="U70" s="22">
        <v>48</v>
      </c>
      <c r="V70" s="22"/>
      <c r="W70" s="26"/>
      <c r="X70" s="22" t="s">
        <v>89</v>
      </c>
    </row>
    <row r="71" spans="1:24" ht="13.5" customHeight="1">
      <c r="A71" s="22">
        <v>7</v>
      </c>
      <c r="B71" s="23" t="s">
        <v>94</v>
      </c>
      <c r="C71" s="22">
        <v>6</v>
      </c>
      <c r="D71" s="58"/>
      <c r="E71" s="22"/>
      <c r="F71" s="22"/>
      <c r="G71" s="24">
        <v>4</v>
      </c>
      <c r="H71" s="22">
        <f t="shared" si="6"/>
        <v>120</v>
      </c>
      <c r="I71" s="24">
        <v>48</v>
      </c>
      <c r="J71" s="24">
        <v>20</v>
      </c>
      <c r="K71" s="24"/>
      <c r="L71" s="24">
        <v>28</v>
      </c>
      <c r="M71" s="24"/>
      <c r="N71" s="24">
        <f t="shared" si="12"/>
        <v>8.4</v>
      </c>
      <c r="O71" s="24">
        <f t="shared" si="13"/>
        <v>63.6</v>
      </c>
      <c r="P71" s="24"/>
      <c r="Q71" s="24"/>
      <c r="R71" s="24"/>
      <c r="S71" s="24"/>
      <c r="T71" s="22"/>
      <c r="U71" s="22">
        <v>48</v>
      </c>
      <c r="V71" s="22"/>
      <c r="W71" s="26"/>
      <c r="X71" s="26" t="s">
        <v>167</v>
      </c>
    </row>
    <row r="72" spans="1:24" ht="13.5" customHeight="1">
      <c r="A72" s="22">
        <v>8</v>
      </c>
      <c r="B72" s="23" t="s">
        <v>95</v>
      </c>
      <c r="C72" s="22">
        <v>7</v>
      </c>
      <c r="D72" s="58"/>
      <c r="E72" s="22"/>
      <c r="F72" s="22"/>
      <c r="G72" s="24">
        <v>4</v>
      </c>
      <c r="H72" s="22">
        <f t="shared" si="6"/>
        <v>120</v>
      </c>
      <c r="I72" s="24">
        <v>48</v>
      </c>
      <c r="J72" s="24">
        <v>20</v>
      </c>
      <c r="K72" s="24"/>
      <c r="L72" s="24">
        <v>28</v>
      </c>
      <c r="M72" s="24"/>
      <c r="N72" s="24">
        <f t="shared" si="12"/>
        <v>8.4</v>
      </c>
      <c r="O72" s="24">
        <f t="shared" si="13"/>
        <v>63.6</v>
      </c>
      <c r="P72" s="24"/>
      <c r="Q72" s="24"/>
      <c r="R72" s="24"/>
      <c r="S72" s="24"/>
      <c r="T72" s="22"/>
      <c r="U72" s="22"/>
      <c r="V72" s="22">
        <v>48</v>
      </c>
      <c r="W72" s="26"/>
      <c r="X72" s="22" t="s">
        <v>155</v>
      </c>
    </row>
    <row r="73" spans="1:24" ht="12" customHeight="1">
      <c r="A73" s="22">
        <v>9</v>
      </c>
      <c r="B73" s="23" t="s">
        <v>103</v>
      </c>
      <c r="C73" s="44"/>
      <c r="D73" s="36">
        <v>8</v>
      </c>
      <c r="E73" s="22"/>
      <c r="F73" s="22"/>
      <c r="G73" s="24">
        <v>3</v>
      </c>
      <c r="H73" s="22">
        <f t="shared" si="6"/>
        <v>90</v>
      </c>
      <c r="I73" s="24">
        <v>36</v>
      </c>
      <c r="J73" s="24">
        <v>16</v>
      </c>
      <c r="K73" s="24"/>
      <c r="L73" s="24">
        <v>20</v>
      </c>
      <c r="M73" s="24"/>
      <c r="N73" s="24">
        <f t="shared" si="12"/>
        <v>6.300000000000001</v>
      </c>
      <c r="O73" s="24">
        <f t="shared" si="13"/>
        <v>47.7</v>
      </c>
      <c r="P73" s="24"/>
      <c r="Q73" s="24"/>
      <c r="R73" s="24"/>
      <c r="S73" s="24"/>
      <c r="T73" s="22"/>
      <c r="U73" s="22"/>
      <c r="V73" s="22"/>
      <c r="W73" s="26">
        <v>36</v>
      </c>
      <c r="X73" s="22" t="s">
        <v>155</v>
      </c>
    </row>
    <row r="74" spans="1:24" ht="12" customHeight="1">
      <c r="A74" s="22"/>
      <c r="B74" s="23" t="s">
        <v>188</v>
      </c>
      <c r="C74" s="22"/>
      <c r="D74" s="22">
        <v>7</v>
      </c>
      <c r="E74" s="22"/>
      <c r="F74" s="22"/>
      <c r="G74" s="24">
        <v>3</v>
      </c>
      <c r="H74" s="22">
        <f t="shared" si="6"/>
        <v>90</v>
      </c>
      <c r="I74" s="24">
        <v>36</v>
      </c>
      <c r="J74" s="24">
        <v>16</v>
      </c>
      <c r="K74" s="24"/>
      <c r="L74" s="24">
        <v>20</v>
      </c>
      <c r="M74" s="24"/>
      <c r="N74" s="24">
        <f t="shared" si="12"/>
        <v>6.300000000000001</v>
      </c>
      <c r="O74" s="24">
        <f t="shared" si="13"/>
        <v>47.7</v>
      </c>
      <c r="P74" s="24"/>
      <c r="Q74" s="24"/>
      <c r="R74" s="24"/>
      <c r="S74" s="24"/>
      <c r="T74" s="22"/>
      <c r="U74" s="22"/>
      <c r="V74" s="22">
        <v>36</v>
      </c>
      <c r="W74" s="26"/>
      <c r="X74" s="22" t="s">
        <v>89</v>
      </c>
    </row>
    <row r="75" spans="1:24" ht="12" customHeight="1">
      <c r="A75" s="22">
        <v>11</v>
      </c>
      <c r="B75" s="23" t="s">
        <v>98</v>
      </c>
      <c r="C75" s="27"/>
      <c r="D75" s="22">
        <v>7</v>
      </c>
      <c r="E75" s="22"/>
      <c r="F75" s="22"/>
      <c r="G75" s="24">
        <v>3</v>
      </c>
      <c r="H75" s="22">
        <f t="shared" si="6"/>
        <v>90</v>
      </c>
      <c r="I75" s="24">
        <v>36</v>
      </c>
      <c r="J75" s="24">
        <v>16</v>
      </c>
      <c r="K75" s="24"/>
      <c r="L75" s="24">
        <v>20</v>
      </c>
      <c r="M75" s="24"/>
      <c r="N75" s="24">
        <f t="shared" si="12"/>
        <v>6.300000000000001</v>
      </c>
      <c r="O75" s="24">
        <f t="shared" si="13"/>
        <v>47.7</v>
      </c>
      <c r="P75" s="24"/>
      <c r="Q75" s="24"/>
      <c r="R75" s="24"/>
      <c r="S75" s="24"/>
      <c r="T75" s="22"/>
      <c r="U75" s="22"/>
      <c r="V75" s="22">
        <v>36</v>
      </c>
      <c r="W75" s="26"/>
      <c r="X75" s="22" t="s">
        <v>155</v>
      </c>
    </row>
    <row r="76" spans="1:24" ht="12" customHeight="1">
      <c r="A76" s="22">
        <v>12</v>
      </c>
      <c r="B76" s="23" t="s">
        <v>164</v>
      </c>
      <c r="C76" s="9"/>
      <c r="D76" s="68"/>
      <c r="E76" s="22">
        <v>6</v>
      </c>
      <c r="F76" s="22"/>
      <c r="G76" s="24">
        <v>1</v>
      </c>
      <c r="H76" s="22">
        <f t="shared" si="6"/>
        <v>30</v>
      </c>
      <c r="I76" s="39"/>
      <c r="J76" s="39"/>
      <c r="K76" s="39"/>
      <c r="L76" s="39"/>
      <c r="M76" s="39"/>
      <c r="N76" s="24">
        <f t="shared" si="12"/>
        <v>2.1</v>
      </c>
      <c r="O76" s="24">
        <f t="shared" si="13"/>
        <v>27.9</v>
      </c>
      <c r="P76" s="24"/>
      <c r="Q76" s="24"/>
      <c r="R76" s="24"/>
      <c r="S76" s="24"/>
      <c r="T76" s="22"/>
      <c r="U76" s="22"/>
      <c r="V76" s="22"/>
      <c r="W76" s="26"/>
      <c r="X76" s="22" t="s">
        <v>89</v>
      </c>
    </row>
    <row r="77" spans="1:24" ht="12" customHeight="1">
      <c r="A77" s="22">
        <v>13</v>
      </c>
      <c r="B77" s="23" t="s">
        <v>163</v>
      </c>
      <c r="C77" s="9"/>
      <c r="D77" s="69"/>
      <c r="E77" s="22">
        <v>7</v>
      </c>
      <c r="F77" s="22"/>
      <c r="G77" s="24">
        <v>1</v>
      </c>
      <c r="H77" s="22">
        <f t="shared" si="6"/>
        <v>30</v>
      </c>
      <c r="I77" s="39"/>
      <c r="J77" s="39"/>
      <c r="K77" s="39"/>
      <c r="L77" s="39"/>
      <c r="M77" s="39"/>
      <c r="N77" s="24">
        <f t="shared" si="12"/>
        <v>2.1</v>
      </c>
      <c r="O77" s="24">
        <f t="shared" si="13"/>
        <v>27.9</v>
      </c>
      <c r="P77" s="24"/>
      <c r="Q77" s="24"/>
      <c r="R77" s="24"/>
      <c r="S77" s="24"/>
      <c r="T77" s="22"/>
      <c r="U77" s="22"/>
      <c r="V77" s="22"/>
      <c r="W77" s="26"/>
      <c r="X77" s="22" t="s">
        <v>155</v>
      </c>
    </row>
    <row r="78" spans="1:24" ht="11.25" customHeight="1">
      <c r="A78" s="22">
        <v>14</v>
      </c>
      <c r="B78" s="23" t="s">
        <v>185</v>
      </c>
      <c r="C78" s="51"/>
      <c r="D78" s="51">
        <v>6</v>
      </c>
      <c r="E78" s="51"/>
      <c r="F78" s="51"/>
      <c r="G78" s="60">
        <v>3</v>
      </c>
      <c r="H78" s="22">
        <f t="shared" si="6"/>
        <v>90</v>
      </c>
      <c r="I78" s="24">
        <v>36</v>
      </c>
      <c r="J78" s="24">
        <v>16</v>
      </c>
      <c r="K78" s="24"/>
      <c r="L78" s="24">
        <v>20</v>
      </c>
      <c r="M78" s="24"/>
      <c r="N78" s="24">
        <f t="shared" si="12"/>
        <v>6.300000000000001</v>
      </c>
      <c r="O78" s="24">
        <f t="shared" si="13"/>
        <v>47.7</v>
      </c>
      <c r="P78" s="24"/>
      <c r="Q78" s="24"/>
      <c r="R78" s="24"/>
      <c r="S78" s="24"/>
      <c r="T78" s="22"/>
      <c r="U78" s="22">
        <v>36</v>
      </c>
      <c r="V78" s="22"/>
      <c r="W78" s="26"/>
      <c r="X78" s="22" t="s">
        <v>89</v>
      </c>
    </row>
    <row r="79" spans="1:24" ht="12" customHeight="1">
      <c r="A79" s="22">
        <v>15</v>
      </c>
      <c r="B79" s="23" t="s">
        <v>76</v>
      </c>
      <c r="C79" s="51"/>
      <c r="D79" s="51">
        <v>7</v>
      </c>
      <c r="E79" s="51"/>
      <c r="F79" s="51"/>
      <c r="G79" s="60">
        <v>3</v>
      </c>
      <c r="H79" s="22">
        <f t="shared" si="6"/>
        <v>90</v>
      </c>
      <c r="I79" s="24">
        <v>36</v>
      </c>
      <c r="J79" s="24">
        <v>16</v>
      </c>
      <c r="K79" s="24"/>
      <c r="L79" s="24">
        <v>20</v>
      </c>
      <c r="M79" s="24"/>
      <c r="N79" s="24">
        <f t="shared" si="12"/>
        <v>6.300000000000001</v>
      </c>
      <c r="O79" s="24">
        <f t="shared" si="13"/>
        <v>47.7</v>
      </c>
      <c r="P79" s="24"/>
      <c r="Q79" s="24"/>
      <c r="R79" s="24"/>
      <c r="S79" s="24"/>
      <c r="T79" s="22"/>
      <c r="U79" s="22"/>
      <c r="V79" s="22">
        <v>36</v>
      </c>
      <c r="W79" s="26"/>
      <c r="X79" s="22" t="s">
        <v>206</v>
      </c>
    </row>
    <row r="80" spans="1:24" ht="12.75" customHeight="1">
      <c r="A80" s="22">
        <v>16</v>
      </c>
      <c r="B80" s="23" t="s">
        <v>101</v>
      </c>
      <c r="C80" s="51"/>
      <c r="D80" s="51">
        <v>8</v>
      </c>
      <c r="E80" s="51"/>
      <c r="F80" s="51"/>
      <c r="G80" s="60">
        <v>3</v>
      </c>
      <c r="H80" s="22">
        <f t="shared" si="6"/>
        <v>90</v>
      </c>
      <c r="I80" s="24">
        <v>36</v>
      </c>
      <c r="J80" s="24">
        <v>16</v>
      </c>
      <c r="K80" s="24"/>
      <c r="L80" s="24">
        <v>20</v>
      </c>
      <c r="M80" s="24"/>
      <c r="N80" s="24">
        <f t="shared" si="12"/>
        <v>6.300000000000001</v>
      </c>
      <c r="O80" s="24">
        <f t="shared" si="13"/>
        <v>47.7</v>
      </c>
      <c r="P80" s="24"/>
      <c r="Q80" s="24"/>
      <c r="R80" s="24"/>
      <c r="S80" s="24"/>
      <c r="T80" s="22"/>
      <c r="U80" s="22"/>
      <c r="V80" s="22"/>
      <c r="W80" s="26">
        <v>36</v>
      </c>
      <c r="X80" s="22" t="s">
        <v>89</v>
      </c>
    </row>
    <row r="81" spans="1:24" ht="13.5" customHeight="1">
      <c r="A81" s="22">
        <v>17</v>
      </c>
      <c r="B81" s="23" t="s">
        <v>96</v>
      </c>
      <c r="C81" s="51"/>
      <c r="D81" s="51">
        <v>8</v>
      </c>
      <c r="E81" s="51"/>
      <c r="F81" s="51"/>
      <c r="G81" s="60">
        <v>3</v>
      </c>
      <c r="H81" s="22">
        <f t="shared" si="6"/>
        <v>90</v>
      </c>
      <c r="I81" s="24">
        <v>36</v>
      </c>
      <c r="J81" s="24">
        <v>16</v>
      </c>
      <c r="K81" s="24"/>
      <c r="L81" s="24">
        <v>20</v>
      </c>
      <c r="M81" s="24"/>
      <c r="N81" s="24">
        <f t="shared" si="12"/>
        <v>6.300000000000001</v>
      </c>
      <c r="O81" s="24">
        <f t="shared" si="13"/>
        <v>47.7</v>
      </c>
      <c r="P81" s="24"/>
      <c r="Q81" s="24"/>
      <c r="R81" s="24"/>
      <c r="S81" s="24"/>
      <c r="T81" s="22"/>
      <c r="U81" s="22"/>
      <c r="V81" s="22"/>
      <c r="W81" s="26">
        <v>36</v>
      </c>
      <c r="X81" s="22" t="s">
        <v>206</v>
      </c>
    </row>
    <row r="82" spans="1:24" ht="11.25" customHeight="1">
      <c r="A82" s="22">
        <v>18</v>
      </c>
      <c r="B82" s="23" t="s">
        <v>93</v>
      </c>
      <c r="C82" s="51">
        <v>8</v>
      </c>
      <c r="D82" s="51"/>
      <c r="E82" s="51"/>
      <c r="F82" s="51"/>
      <c r="G82" s="60">
        <v>4</v>
      </c>
      <c r="H82" s="22">
        <f t="shared" si="6"/>
        <v>120</v>
      </c>
      <c r="I82" s="24">
        <v>48</v>
      </c>
      <c r="J82" s="24">
        <v>20</v>
      </c>
      <c r="K82" s="24"/>
      <c r="L82" s="24">
        <v>28</v>
      </c>
      <c r="M82" s="24"/>
      <c r="N82" s="24">
        <f t="shared" si="12"/>
        <v>8.4</v>
      </c>
      <c r="O82" s="24">
        <f t="shared" si="13"/>
        <v>63.6</v>
      </c>
      <c r="P82" s="24"/>
      <c r="Q82" s="24"/>
      <c r="R82" s="24"/>
      <c r="S82" s="24"/>
      <c r="T82" s="22"/>
      <c r="U82" s="22"/>
      <c r="V82" s="22"/>
      <c r="W82" s="26">
        <v>48</v>
      </c>
      <c r="X82" s="22" t="s">
        <v>155</v>
      </c>
    </row>
    <row r="83" spans="1:24" ht="12" customHeight="1">
      <c r="A83" s="44"/>
      <c r="B83" s="67" t="s">
        <v>182</v>
      </c>
      <c r="C83" s="65"/>
      <c r="D83" s="65"/>
      <c r="E83" s="65"/>
      <c r="F83" s="65"/>
      <c r="G83" s="66">
        <f>SUM(G65:G82)</f>
        <v>54</v>
      </c>
      <c r="H83" s="66">
        <f>SUM(H65:H82)</f>
        <v>1620</v>
      </c>
      <c r="I83" s="66">
        <f>SUM(I65:I82)</f>
        <v>624</v>
      </c>
      <c r="J83" s="66">
        <f>SUM(J65:J82)</f>
        <v>272</v>
      </c>
      <c r="K83" s="66"/>
      <c r="L83" s="66">
        <f>SUM(L65:L82)</f>
        <v>352</v>
      </c>
      <c r="M83" s="66"/>
      <c r="N83" s="66">
        <f>SUM(N65:N82)</f>
        <v>113.39999999999998</v>
      </c>
      <c r="O83" s="66">
        <f>SUM(O65:O82)</f>
        <v>882.6000000000003</v>
      </c>
      <c r="P83" s="28"/>
      <c r="Q83" s="66">
        <f>SUM(Q65:Q82)</f>
        <v>36</v>
      </c>
      <c r="R83" s="66">
        <v>0</v>
      </c>
      <c r="S83" s="66">
        <f>SUM(S65:S82)</f>
        <v>72</v>
      </c>
      <c r="T83" s="66">
        <f>SUM(T65:T82)</f>
        <v>36</v>
      </c>
      <c r="U83" s="66">
        <f>SUM(U65:U82)</f>
        <v>168</v>
      </c>
      <c r="V83" s="66">
        <f>SUM(V65:V82)</f>
        <v>156</v>
      </c>
      <c r="W83" s="66">
        <f>SUM(W65:W82)</f>
        <v>156</v>
      </c>
      <c r="X83" s="22"/>
    </row>
    <row r="84" spans="1:24" ht="14.25" customHeight="1">
      <c r="A84" s="27"/>
      <c r="B84" s="56" t="s">
        <v>175</v>
      </c>
      <c r="C84" s="53"/>
      <c r="D84" s="53"/>
      <c r="E84" s="53"/>
      <c r="F84" s="53"/>
      <c r="G84" s="53"/>
      <c r="H84" s="57"/>
      <c r="I84" s="28"/>
      <c r="J84" s="28"/>
      <c r="K84" s="28"/>
      <c r="L84" s="28"/>
      <c r="M84" s="28"/>
      <c r="N84" s="24"/>
      <c r="O84" s="28"/>
      <c r="P84" s="28"/>
      <c r="Q84" s="28"/>
      <c r="R84" s="28"/>
      <c r="S84" s="28"/>
      <c r="T84" s="28"/>
      <c r="U84" s="28"/>
      <c r="V84" s="28"/>
      <c r="W84" s="28"/>
      <c r="X84" s="22"/>
    </row>
    <row r="85" spans="1:24" ht="12.75" customHeight="1">
      <c r="A85" s="22">
        <v>1</v>
      </c>
      <c r="B85" s="23" t="s">
        <v>166</v>
      </c>
      <c r="C85" s="22"/>
      <c r="D85" s="22">
        <v>2</v>
      </c>
      <c r="E85" s="22"/>
      <c r="F85" s="32"/>
      <c r="G85" s="24">
        <v>3</v>
      </c>
      <c r="H85" s="51">
        <f>G85*30</f>
        <v>90</v>
      </c>
      <c r="I85" s="24">
        <v>36</v>
      </c>
      <c r="J85" s="24">
        <v>16</v>
      </c>
      <c r="K85" s="24"/>
      <c r="L85" s="24">
        <v>20</v>
      </c>
      <c r="M85" s="24"/>
      <c r="N85" s="24">
        <f t="shared" si="12"/>
        <v>6.300000000000001</v>
      </c>
      <c r="O85" s="24">
        <f>H85-I85-N85</f>
        <v>47.7</v>
      </c>
      <c r="P85" s="27"/>
      <c r="Q85" s="24">
        <v>36</v>
      </c>
      <c r="R85" s="24"/>
      <c r="S85" s="24"/>
      <c r="T85" s="22"/>
      <c r="U85" s="22"/>
      <c r="V85" s="22"/>
      <c r="W85" s="26"/>
      <c r="X85" s="22" t="s">
        <v>155</v>
      </c>
    </row>
    <row r="86" spans="1:24" ht="14.25" customHeight="1">
      <c r="A86" s="22">
        <v>2</v>
      </c>
      <c r="B86" s="23" t="s">
        <v>77</v>
      </c>
      <c r="C86" s="22"/>
      <c r="D86" s="22">
        <v>4</v>
      </c>
      <c r="E86" s="22"/>
      <c r="F86" s="32"/>
      <c r="G86" s="24">
        <v>3</v>
      </c>
      <c r="H86" s="51">
        <f aca="true" t="shared" si="14" ref="H86:H102">G86*30</f>
        <v>90</v>
      </c>
      <c r="I86" s="24">
        <v>36</v>
      </c>
      <c r="J86" s="24">
        <v>16</v>
      </c>
      <c r="K86" s="24"/>
      <c r="L86" s="24">
        <v>20</v>
      </c>
      <c r="M86" s="24"/>
      <c r="N86" s="24">
        <f t="shared" si="12"/>
        <v>6.300000000000001</v>
      </c>
      <c r="O86" s="24">
        <f aca="true" t="shared" si="15" ref="O86:O102">H86-I86-N86</f>
        <v>47.7</v>
      </c>
      <c r="P86" s="27"/>
      <c r="Q86" s="24"/>
      <c r="R86" s="24"/>
      <c r="S86" s="24">
        <v>36</v>
      </c>
      <c r="T86" s="22"/>
      <c r="U86" s="22"/>
      <c r="V86" s="22"/>
      <c r="W86" s="26"/>
      <c r="X86" s="26" t="s">
        <v>167</v>
      </c>
    </row>
    <row r="87" spans="1:24" ht="13.5" customHeight="1">
      <c r="A87" s="22">
        <v>3</v>
      </c>
      <c r="B87" s="23" t="s">
        <v>104</v>
      </c>
      <c r="C87" s="22"/>
      <c r="D87" s="22">
        <v>4</v>
      </c>
      <c r="E87" s="22"/>
      <c r="F87" s="27"/>
      <c r="G87" s="24">
        <v>3</v>
      </c>
      <c r="H87" s="51">
        <f t="shared" si="14"/>
        <v>90</v>
      </c>
      <c r="I87" s="24">
        <v>36</v>
      </c>
      <c r="J87" s="24">
        <v>16</v>
      </c>
      <c r="K87" s="24"/>
      <c r="L87" s="24">
        <v>20</v>
      </c>
      <c r="M87" s="24"/>
      <c r="N87" s="24">
        <f t="shared" si="12"/>
        <v>6.300000000000001</v>
      </c>
      <c r="O87" s="24">
        <f t="shared" si="15"/>
        <v>47.7</v>
      </c>
      <c r="P87" s="27"/>
      <c r="Q87" s="24"/>
      <c r="R87" s="24"/>
      <c r="S87" s="24">
        <v>36</v>
      </c>
      <c r="T87" s="22"/>
      <c r="U87" s="22"/>
      <c r="V87" s="22"/>
      <c r="W87" s="26"/>
      <c r="X87" s="22" t="s">
        <v>155</v>
      </c>
    </row>
    <row r="88" spans="1:24" ht="13.5" customHeight="1">
      <c r="A88" s="22">
        <v>4</v>
      </c>
      <c r="B88" s="23" t="s">
        <v>100</v>
      </c>
      <c r="C88" s="44"/>
      <c r="D88" s="58">
        <v>5</v>
      </c>
      <c r="E88" s="22"/>
      <c r="F88" s="27"/>
      <c r="G88" s="24">
        <v>3</v>
      </c>
      <c r="H88" s="51">
        <f t="shared" si="14"/>
        <v>90</v>
      </c>
      <c r="I88" s="24">
        <v>36</v>
      </c>
      <c r="J88" s="24">
        <v>16</v>
      </c>
      <c r="K88" s="24"/>
      <c r="L88" s="24">
        <v>20</v>
      </c>
      <c r="M88" s="24"/>
      <c r="N88" s="24">
        <f t="shared" si="12"/>
        <v>6.300000000000001</v>
      </c>
      <c r="O88" s="24">
        <f t="shared" si="15"/>
        <v>47.7</v>
      </c>
      <c r="P88" s="27"/>
      <c r="Q88" s="24"/>
      <c r="R88" s="24"/>
      <c r="S88" s="24"/>
      <c r="T88" s="22">
        <v>36</v>
      </c>
      <c r="U88" s="22"/>
      <c r="V88" s="22"/>
      <c r="W88" s="26"/>
      <c r="X88" s="22" t="s">
        <v>155</v>
      </c>
    </row>
    <row r="89" spans="1:24" ht="13.5" customHeight="1">
      <c r="A89" s="22">
        <v>5</v>
      </c>
      <c r="B89" s="23" t="s">
        <v>99</v>
      </c>
      <c r="C89" s="44"/>
      <c r="D89" s="58">
        <v>6</v>
      </c>
      <c r="E89" s="22"/>
      <c r="F89" s="27"/>
      <c r="G89" s="24">
        <v>3</v>
      </c>
      <c r="H89" s="51">
        <f t="shared" si="14"/>
        <v>90</v>
      </c>
      <c r="I89" s="24">
        <v>36</v>
      </c>
      <c r="J89" s="24">
        <v>16</v>
      </c>
      <c r="K89" s="24"/>
      <c r="L89" s="24">
        <v>20</v>
      </c>
      <c r="M89" s="24"/>
      <c r="N89" s="24">
        <f t="shared" si="12"/>
        <v>6.300000000000001</v>
      </c>
      <c r="O89" s="24">
        <f t="shared" si="15"/>
        <v>47.7</v>
      </c>
      <c r="P89" s="27"/>
      <c r="Q89" s="24"/>
      <c r="R89" s="24"/>
      <c r="S89" s="24"/>
      <c r="T89" s="22"/>
      <c r="U89" s="22">
        <v>36</v>
      </c>
      <c r="V89" s="22"/>
      <c r="W89" s="26"/>
      <c r="X89" s="22" t="s">
        <v>206</v>
      </c>
    </row>
    <row r="90" spans="1:24" s="3" customFormat="1" ht="12.75">
      <c r="A90" s="22">
        <v>6</v>
      </c>
      <c r="B90" s="23" t="s">
        <v>116</v>
      </c>
      <c r="C90" s="22">
        <v>6</v>
      </c>
      <c r="D90" s="58"/>
      <c r="E90" s="22"/>
      <c r="F90" s="22"/>
      <c r="G90" s="24">
        <v>4</v>
      </c>
      <c r="H90" s="51">
        <f t="shared" si="14"/>
        <v>120</v>
      </c>
      <c r="I90" s="24">
        <v>48</v>
      </c>
      <c r="J90" s="24">
        <v>20</v>
      </c>
      <c r="K90" s="24"/>
      <c r="L90" s="24">
        <v>28</v>
      </c>
      <c r="M90" s="24"/>
      <c r="N90" s="24">
        <f t="shared" si="12"/>
        <v>8.4</v>
      </c>
      <c r="O90" s="24">
        <f t="shared" si="15"/>
        <v>63.6</v>
      </c>
      <c r="P90" s="22"/>
      <c r="Q90" s="24"/>
      <c r="R90" s="24"/>
      <c r="S90" s="24"/>
      <c r="T90" s="22"/>
      <c r="U90" s="22">
        <v>48</v>
      </c>
      <c r="V90" s="22"/>
      <c r="W90" s="26"/>
      <c r="X90" s="22" t="s">
        <v>89</v>
      </c>
    </row>
    <row r="91" spans="1:24" s="3" customFormat="1" ht="12.75">
      <c r="A91" s="22">
        <v>7</v>
      </c>
      <c r="B91" s="23" t="s">
        <v>94</v>
      </c>
      <c r="C91" s="22">
        <v>6</v>
      </c>
      <c r="D91" s="58"/>
      <c r="E91" s="22"/>
      <c r="F91" s="22"/>
      <c r="G91" s="24">
        <v>4</v>
      </c>
      <c r="H91" s="51">
        <f t="shared" si="14"/>
        <v>120</v>
      </c>
      <c r="I91" s="24">
        <v>48</v>
      </c>
      <c r="J91" s="24">
        <v>20</v>
      </c>
      <c r="K91" s="24"/>
      <c r="L91" s="24">
        <v>28</v>
      </c>
      <c r="M91" s="24"/>
      <c r="N91" s="24">
        <f t="shared" si="12"/>
        <v>8.4</v>
      </c>
      <c r="O91" s="24">
        <f t="shared" si="15"/>
        <v>63.6</v>
      </c>
      <c r="P91" s="22"/>
      <c r="Q91" s="24"/>
      <c r="R91" s="24"/>
      <c r="S91" s="24"/>
      <c r="T91" s="22"/>
      <c r="U91" s="22">
        <v>48</v>
      </c>
      <c r="V91" s="22"/>
      <c r="W91" s="26"/>
      <c r="X91" s="26" t="s">
        <v>167</v>
      </c>
    </row>
    <row r="92" spans="1:24" s="3" customFormat="1" ht="12.75">
      <c r="A92" s="22">
        <v>8</v>
      </c>
      <c r="B92" s="23" t="s">
        <v>95</v>
      </c>
      <c r="C92" s="22">
        <v>7</v>
      </c>
      <c r="D92" s="58"/>
      <c r="E92" s="22"/>
      <c r="F92" s="22"/>
      <c r="G92" s="24">
        <v>4</v>
      </c>
      <c r="H92" s="51">
        <f t="shared" si="14"/>
        <v>120</v>
      </c>
      <c r="I92" s="24">
        <v>48</v>
      </c>
      <c r="J92" s="24">
        <v>20</v>
      </c>
      <c r="K92" s="24"/>
      <c r="L92" s="24">
        <v>28</v>
      </c>
      <c r="M92" s="24"/>
      <c r="N92" s="24">
        <f t="shared" si="12"/>
        <v>8.4</v>
      </c>
      <c r="O92" s="24">
        <f t="shared" si="15"/>
        <v>63.6</v>
      </c>
      <c r="P92" s="22"/>
      <c r="Q92" s="24"/>
      <c r="R92" s="24"/>
      <c r="S92" s="24"/>
      <c r="T92" s="22"/>
      <c r="U92" s="22"/>
      <c r="V92" s="22">
        <v>48</v>
      </c>
      <c r="W92" s="26"/>
      <c r="X92" s="22" t="s">
        <v>155</v>
      </c>
    </row>
    <row r="93" spans="1:24" s="3" customFormat="1" ht="12.75">
      <c r="A93" s="22">
        <v>9</v>
      </c>
      <c r="B93" s="23" t="s">
        <v>103</v>
      </c>
      <c r="C93" s="44"/>
      <c r="D93" s="36">
        <v>8</v>
      </c>
      <c r="E93" s="22"/>
      <c r="F93" s="22"/>
      <c r="G93" s="24">
        <v>3</v>
      </c>
      <c r="H93" s="51">
        <f t="shared" si="14"/>
        <v>90</v>
      </c>
      <c r="I93" s="24">
        <v>36</v>
      </c>
      <c r="J93" s="24">
        <v>16</v>
      </c>
      <c r="K93" s="24"/>
      <c r="L93" s="24">
        <v>20</v>
      </c>
      <c r="M93" s="24"/>
      <c r="N93" s="24">
        <f t="shared" si="12"/>
        <v>6.300000000000001</v>
      </c>
      <c r="O93" s="24">
        <f t="shared" si="15"/>
        <v>47.7</v>
      </c>
      <c r="P93" s="22"/>
      <c r="Q93" s="24"/>
      <c r="R93" s="24"/>
      <c r="S93" s="24"/>
      <c r="T93" s="22"/>
      <c r="U93" s="22"/>
      <c r="V93" s="22"/>
      <c r="W93" s="26">
        <v>36</v>
      </c>
      <c r="X93" s="22" t="s">
        <v>155</v>
      </c>
    </row>
    <row r="94" spans="1:24" s="3" customFormat="1" ht="12.75">
      <c r="A94" s="22">
        <v>10</v>
      </c>
      <c r="B94" s="23" t="s">
        <v>188</v>
      </c>
      <c r="C94" s="22"/>
      <c r="D94" s="22">
        <v>7</v>
      </c>
      <c r="E94" s="22"/>
      <c r="F94" s="59"/>
      <c r="G94" s="24">
        <v>3</v>
      </c>
      <c r="H94" s="51">
        <f t="shared" si="14"/>
        <v>90</v>
      </c>
      <c r="I94" s="24">
        <v>36</v>
      </c>
      <c r="J94" s="24">
        <v>16</v>
      </c>
      <c r="K94" s="24"/>
      <c r="L94" s="24">
        <v>20</v>
      </c>
      <c r="M94" s="24"/>
      <c r="N94" s="24">
        <f t="shared" si="12"/>
        <v>6.300000000000001</v>
      </c>
      <c r="O94" s="24">
        <f t="shared" si="15"/>
        <v>47.7</v>
      </c>
      <c r="P94" s="22"/>
      <c r="Q94" s="24"/>
      <c r="R94" s="24"/>
      <c r="S94" s="24"/>
      <c r="T94" s="22"/>
      <c r="U94" s="22"/>
      <c r="V94" s="22">
        <v>36</v>
      </c>
      <c r="W94" s="26"/>
      <c r="X94" s="22" t="s">
        <v>89</v>
      </c>
    </row>
    <row r="95" spans="1:24" s="3" customFormat="1" ht="12.75">
      <c r="A95" s="22">
        <v>11</v>
      </c>
      <c r="B95" s="23" t="s">
        <v>98</v>
      </c>
      <c r="C95" s="27"/>
      <c r="D95" s="22">
        <v>7</v>
      </c>
      <c r="E95" s="22"/>
      <c r="F95" s="59"/>
      <c r="G95" s="24">
        <v>3</v>
      </c>
      <c r="H95" s="51">
        <f t="shared" si="14"/>
        <v>90</v>
      </c>
      <c r="I95" s="24">
        <v>36</v>
      </c>
      <c r="J95" s="24">
        <v>16</v>
      </c>
      <c r="K95" s="24"/>
      <c r="L95" s="24">
        <v>20</v>
      </c>
      <c r="M95" s="24"/>
      <c r="N95" s="24">
        <f t="shared" si="12"/>
        <v>6.300000000000001</v>
      </c>
      <c r="O95" s="24">
        <f t="shared" si="15"/>
        <v>47.7</v>
      </c>
      <c r="P95" s="22"/>
      <c r="Q95" s="24"/>
      <c r="R95" s="24"/>
      <c r="S95" s="24"/>
      <c r="T95" s="22"/>
      <c r="U95" s="22"/>
      <c r="V95" s="22">
        <v>36</v>
      </c>
      <c r="W95" s="26"/>
      <c r="X95" s="22" t="s">
        <v>155</v>
      </c>
    </row>
    <row r="96" spans="1:24" s="3" customFormat="1" ht="12.75">
      <c r="A96" s="22">
        <v>12</v>
      </c>
      <c r="B96" s="23" t="s">
        <v>164</v>
      </c>
      <c r="C96" s="9"/>
      <c r="D96" s="68"/>
      <c r="E96" s="22">
        <v>6</v>
      </c>
      <c r="F96" s="59"/>
      <c r="G96" s="24">
        <v>1</v>
      </c>
      <c r="H96" s="51">
        <f t="shared" si="14"/>
        <v>30</v>
      </c>
      <c r="I96" s="39"/>
      <c r="J96" s="39"/>
      <c r="K96" s="39"/>
      <c r="L96" s="39"/>
      <c r="M96" s="39"/>
      <c r="N96" s="24">
        <f t="shared" si="12"/>
        <v>2.1</v>
      </c>
      <c r="O96" s="24">
        <f t="shared" si="15"/>
        <v>27.9</v>
      </c>
      <c r="P96" s="22"/>
      <c r="Q96" s="24"/>
      <c r="R96" s="24"/>
      <c r="S96" s="24"/>
      <c r="T96" s="22"/>
      <c r="U96" s="22"/>
      <c r="V96" s="22"/>
      <c r="W96" s="26"/>
      <c r="X96" s="22" t="s">
        <v>89</v>
      </c>
    </row>
    <row r="97" spans="1:24" s="3" customFormat="1" ht="12.75">
      <c r="A97" s="22">
        <v>13</v>
      </c>
      <c r="B97" s="23" t="s">
        <v>163</v>
      </c>
      <c r="C97" s="9"/>
      <c r="D97" s="69"/>
      <c r="E97" s="22">
        <v>7</v>
      </c>
      <c r="F97" s="59"/>
      <c r="G97" s="24">
        <v>1</v>
      </c>
      <c r="H97" s="51">
        <f t="shared" si="14"/>
        <v>30</v>
      </c>
      <c r="I97" s="39"/>
      <c r="J97" s="39"/>
      <c r="K97" s="39"/>
      <c r="L97" s="39"/>
      <c r="M97" s="39"/>
      <c r="N97" s="24">
        <f t="shared" si="12"/>
        <v>2.1</v>
      </c>
      <c r="O97" s="24">
        <f t="shared" si="15"/>
        <v>27.9</v>
      </c>
      <c r="P97" s="22"/>
      <c r="Q97" s="24"/>
      <c r="R97" s="24"/>
      <c r="S97" s="24"/>
      <c r="T97" s="22"/>
      <c r="U97" s="22"/>
      <c r="V97" s="22"/>
      <c r="W97" s="26"/>
      <c r="X97" s="22" t="s">
        <v>155</v>
      </c>
    </row>
    <row r="98" spans="1:24" s="3" customFormat="1" ht="12.75">
      <c r="A98" s="52">
        <v>14</v>
      </c>
      <c r="B98" s="23" t="s">
        <v>141</v>
      </c>
      <c r="C98" s="37"/>
      <c r="D98" s="51">
        <v>6</v>
      </c>
      <c r="E98" s="59"/>
      <c r="F98" s="59"/>
      <c r="G98" s="60">
        <v>3</v>
      </c>
      <c r="H98" s="51">
        <f t="shared" si="14"/>
        <v>90</v>
      </c>
      <c r="I98" s="24">
        <v>36</v>
      </c>
      <c r="J98" s="24">
        <v>16</v>
      </c>
      <c r="K98" s="24"/>
      <c r="L98" s="24">
        <v>20</v>
      </c>
      <c r="M98" s="24"/>
      <c r="N98" s="24">
        <f t="shared" si="12"/>
        <v>6.300000000000001</v>
      </c>
      <c r="O98" s="24">
        <f t="shared" si="15"/>
        <v>47.7</v>
      </c>
      <c r="P98" s="22"/>
      <c r="Q98" s="24"/>
      <c r="R98" s="24"/>
      <c r="S98" s="24"/>
      <c r="T98" s="22"/>
      <c r="U98" s="22">
        <v>36</v>
      </c>
      <c r="V98" s="22"/>
      <c r="W98" s="26"/>
      <c r="X98" s="22" t="s">
        <v>155</v>
      </c>
    </row>
    <row r="99" spans="1:24" s="3" customFormat="1" ht="13.5" customHeight="1">
      <c r="A99" s="52">
        <v>15</v>
      </c>
      <c r="B99" s="23" t="s">
        <v>204</v>
      </c>
      <c r="C99" s="37"/>
      <c r="D99" s="51">
        <v>7</v>
      </c>
      <c r="E99" s="59"/>
      <c r="F99" s="59"/>
      <c r="G99" s="60">
        <v>3</v>
      </c>
      <c r="H99" s="51">
        <f t="shared" si="14"/>
        <v>90</v>
      </c>
      <c r="I99" s="24">
        <v>36</v>
      </c>
      <c r="J99" s="24">
        <v>16</v>
      </c>
      <c r="K99" s="24"/>
      <c r="L99" s="24">
        <v>20</v>
      </c>
      <c r="M99" s="24"/>
      <c r="N99" s="24">
        <f t="shared" si="12"/>
        <v>6.300000000000001</v>
      </c>
      <c r="O99" s="24">
        <f t="shared" si="15"/>
        <v>47.7</v>
      </c>
      <c r="P99" s="22"/>
      <c r="Q99" s="24"/>
      <c r="R99" s="24"/>
      <c r="S99" s="24"/>
      <c r="T99" s="22"/>
      <c r="U99" s="22"/>
      <c r="V99" s="22">
        <v>36</v>
      </c>
      <c r="W99" s="26"/>
      <c r="X99" s="22" t="s">
        <v>206</v>
      </c>
    </row>
    <row r="100" spans="1:24" s="3" customFormat="1" ht="12.75">
      <c r="A100" s="22">
        <v>16</v>
      </c>
      <c r="B100" s="23" t="s">
        <v>97</v>
      </c>
      <c r="C100" s="37"/>
      <c r="D100" s="51">
        <v>8</v>
      </c>
      <c r="E100" s="59"/>
      <c r="F100" s="59"/>
      <c r="G100" s="60">
        <v>3</v>
      </c>
      <c r="H100" s="51">
        <f t="shared" si="14"/>
        <v>90</v>
      </c>
      <c r="I100" s="24">
        <v>36</v>
      </c>
      <c r="J100" s="24">
        <v>16</v>
      </c>
      <c r="K100" s="24"/>
      <c r="L100" s="24">
        <v>20</v>
      </c>
      <c r="M100" s="24"/>
      <c r="N100" s="24">
        <f t="shared" si="12"/>
        <v>6.300000000000001</v>
      </c>
      <c r="O100" s="24">
        <f t="shared" si="15"/>
        <v>47.7</v>
      </c>
      <c r="P100" s="22"/>
      <c r="Q100" s="24"/>
      <c r="R100" s="24"/>
      <c r="S100" s="24"/>
      <c r="T100" s="22"/>
      <c r="U100" s="22"/>
      <c r="V100" s="22"/>
      <c r="W100" s="26">
        <v>36</v>
      </c>
      <c r="X100" s="22" t="s">
        <v>206</v>
      </c>
    </row>
    <row r="101" spans="1:24" s="3" customFormat="1" ht="12.75">
      <c r="A101" s="22">
        <v>17</v>
      </c>
      <c r="B101" s="70" t="s">
        <v>186</v>
      </c>
      <c r="C101" s="37"/>
      <c r="D101" s="51">
        <v>8</v>
      </c>
      <c r="E101" s="59"/>
      <c r="F101" s="59"/>
      <c r="G101" s="60">
        <v>3</v>
      </c>
      <c r="H101" s="51">
        <f t="shared" si="14"/>
        <v>90</v>
      </c>
      <c r="I101" s="24">
        <v>36</v>
      </c>
      <c r="J101" s="24">
        <v>16</v>
      </c>
      <c r="K101" s="24"/>
      <c r="L101" s="24">
        <v>20</v>
      </c>
      <c r="M101" s="24"/>
      <c r="N101" s="24">
        <f t="shared" si="12"/>
        <v>6.300000000000001</v>
      </c>
      <c r="O101" s="24">
        <f t="shared" si="15"/>
        <v>47.7</v>
      </c>
      <c r="P101" s="22"/>
      <c r="Q101" s="24"/>
      <c r="R101" s="24"/>
      <c r="S101" s="24"/>
      <c r="T101" s="22"/>
      <c r="U101" s="22"/>
      <c r="V101" s="22"/>
      <c r="W101" s="26">
        <v>36</v>
      </c>
      <c r="X101" s="22" t="s">
        <v>89</v>
      </c>
    </row>
    <row r="102" spans="1:24" s="3" customFormat="1" ht="13.5" customHeight="1">
      <c r="A102" s="22">
        <v>18</v>
      </c>
      <c r="B102" s="23" t="s">
        <v>205</v>
      </c>
      <c r="C102" s="54">
        <v>8</v>
      </c>
      <c r="D102" s="88"/>
      <c r="E102" s="59"/>
      <c r="F102" s="59"/>
      <c r="G102" s="60">
        <v>4</v>
      </c>
      <c r="H102" s="51">
        <f t="shared" si="14"/>
        <v>120</v>
      </c>
      <c r="I102" s="60">
        <v>48</v>
      </c>
      <c r="J102" s="60">
        <v>20</v>
      </c>
      <c r="K102" s="60"/>
      <c r="L102" s="60">
        <v>28</v>
      </c>
      <c r="M102" s="60"/>
      <c r="N102" s="60">
        <f t="shared" si="12"/>
        <v>8.4</v>
      </c>
      <c r="O102" s="60">
        <f t="shared" si="15"/>
        <v>63.6</v>
      </c>
      <c r="P102" s="59"/>
      <c r="Q102" s="60"/>
      <c r="R102" s="60"/>
      <c r="S102" s="24"/>
      <c r="T102" s="22"/>
      <c r="U102" s="22"/>
      <c r="V102" s="22"/>
      <c r="W102" s="26">
        <v>48</v>
      </c>
      <c r="X102" s="22" t="s">
        <v>206</v>
      </c>
    </row>
    <row r="103" spans="1:24" s="3" customFormat="1" ht="12.75" customHeight="1">
      <c r="A103" s="71"/>
      <c r="B103" s="67" t="s">
        <v>183</v>
      </c>
      <c r="C103" s="61"/>
      <c r="D103" s="62"/>
      <c r="E103" s="63"/>
      <c r="F103" s="63"/>
      <c r="G103" s="64">
        <f>SUM(G85:G102)</f>
        <v>54</v>
      </c>
      <c r="H103" s="63">
        <f>SUM(H85:H102)</f>
        <v>1620</v>
      </c>
      <c r="I103" s="39">
        <f>SUM(I85:I102)</f>
        <v>624</v>
      </c>
      <c r="J103" s="39">
        <f>SUM(J85:J102)</f>
        <v>272</v>
      </c>
      <c r="K103" s="39"/>
      <c r="L103" s="39">
        <f>SUM(L85:L102)</f>
        <v>352</v>
      </c>
      <c r="M103" s="39"/>
      <c r="N103" s="66">
        <f t="shared" si="12"/>
        <v>113.4</v>
      </c>
      <c r="O103" s="87">
        <f>SUM(O85:O102)</f>
        <v>882.6000000000003</v>
      </c>
      <c r="P103" s="22"/>
      <c r="Q103" s="66">
        <f>SUM(Q85:Q102)</f>
        <v>36</v>
      </c>
      <c r="R103" s="66">
        <f aca="true" t="shared" si="16" ref="R103:W103">SUM(R85:R102)</f>
        <v>0</v>
      </c>
      <c r="S103" s="66">
        <f t="shared" si="16"/>
        <v>72</v>
      </c>
      <c r="T103" s="66">
        <f t="shared" si="16"/>
        <v>36</v>
      </c>
      <c r="U103" s="66">
        <f t="shared" si="16"/>
        <v>168</v>
      </c>
      <c r="V103" s="66">
        <f t="shared" si="16"/>
        <v>156</v>
      </c>
      <c r="W103" s="66">
        <f t="shared" si="16"/>
        <v>156</v>
      </c>
      <c r="X103" s="22"/>
    </row>
    <row r="104" spans="1:24" s="3" customFormat="1" ht="12.75" customHeight="1">
      <c r="A104" s="71"/>
      <c r="B104" s="56" t="s">
        <v>189</v>
      </c>
      <c r="C104" s="61"/>
      <c r="D104" s="62"/>
      <c r="E104" s="63"/>
      <c r="F104" s="63"/>
      <c r="G104" s="64"/>
      <c r="H104" s="63"/>
      <c r="I104" s="39"/>
      <c r="J104" s="39"/>
      <c r="K104" s="39"/>
      <c r="L104" s="39"/>
      <c r="M104" s="39"/>
      <c r="N104" s="24"/>
      <c r="O104" s="39"/>
      <c r="P104" s="22"/>
      <c r="Q104" s="22"/>
      <c r="R104" s="22"/>
      <c r="S104" s="22"/>
      <c r="T104" s="22"/>
      <c r="U104" s="22"/>
      <c r="V104" s="24"/>
      <c r="W104" s="26"/>
      <c r="X104" s="22"/>
    </row>
    <row r="105" spans="1:24" ht="12.75" customHeight="1">
      <c r="A105" s="22">
        <v>1</v>
      </c>
      <c r="B105" s="23" t="s">
        <v>166</v>
      </c>
      <c r="C105" s="22"/>
      <c r="D105" s="22">
        <v>2</v>
      </c>
      <c r="E105" s="22"/>
      <c r="F105" s="32"/>
      <c r="G105" s="24">
        <v>3</v>
      </c>
      <c r="H105" s="51">
        <f>G105*30</f>
        <v>90</v>
      </c>
      <c r="I105" s="24">
        <v>36</v>
      </c>
      <c r="J105" s="24">
        <v>16</v>
      </c>
      <c r="K105" s="24"/>
      <c r="L105" s="24">
        <v>20</v>
      </c>
      <c r="M105" s="24"/>
      <c r="N105" s="24">
        <f t="shared" si="12"/>
        <v>6.300000000000001</v>
      </c>
      <c r="O105" s="24">
        <f>H105-I105-N105</f>
        <v>47.7</v>
      </c>
      <c r="P105" s="27"/>
      <c r="Q105" s="24">
        <v>36</v>
      </c>
      <c r="R105" s="24"/>
      <c r="S105" s="24"/>
      <c r="T105" s="22"/>
      <c r="U105" s="22"/>
      <c r="V105" s="22"/>
      <c r="W105" s="26"/>
      <c r="X105" s="22" t="s">
        <v>155</v>
      </c>
    </row>
    <row r="106" spans="1:24" ht="14.25" customHeight="1">
      <c r="A106" s="22">
        <v>2</v>
      </c>
      <c r="B106" s="23" t="s">
        <v>77</v>
      </c>
      <c r="C106" s="22"/>
      <c r="D106" s="22">
        <v>4</v>
      </c>
      <c r="E106" s="22"/>
      <c r="F106" s="32"/>
      <c r="G106" s="24">
        <v>3</v>
      </c>
      <c r="H106" s="51">
        <f aca="true" t="shared" si="17" ref="H106:H122">G106*30</f>
        <v>90</v>
      </c>
      <c r="I106" s="24">
        <v>36</v>
      </c>
      <c r="J106" s="24">
        <v>16</v>
      </c>
      <c r="K106" s="24"/>
      <c r="L106" s="24">
        <v>20</v>
      </c>
      <c r="M106" s="24"/>
      <c r="N106" s="24">
        <f t="shared" si="12"/>
        <v>6.300000000000001</v>
      </c>
      <c r="O106" s="24">
        <f aca="true" t="shared" si="18" ref="O106:O122">H106-I106-N106</f>
        <v>47.7</v>
      </c>
      <c r="P106" s="27"/>
      <c r="Q106" s="24"/>
      <c r="R106" s="24"/>
      <c r="S106" s="24">
        <v>36</v>
      </c>
      <c r="T106" s="22"/>
      <c r="U106" s="22"/>
      <c r="V106" s="22"/>
      <c r="W106" s="26"/>
      <c r="X106" s="26" t="s">
        <v>167</v>
      </c>
    </row>
    <row r="107" spans="1:24" ht="13.5" customHeight="1">
      <c r="A107" s="22">
        <v>3</v>
      </c>
      <c r="B107" s="23" t="s">
        <v>104</v>
      </c>
      <c r="C107" s="22"/>
      <c r="D107" s="22">
        <v>4</v>
      </c>
      <c r="E107" s="22"/>
      <c r="F107" s="27"/>
      <c r="G107" s="24">
        <v>3</v>
      </c>
      <c r="H107" s="51">
        <f t="shared" si="17"/>
        <v>90</v>
      </c>
      <c r="I107" s="24">
        <v>36</v>
      </c>
      <c r="J107" s="24">
        <v>16</v>
      </c>
      <c r="K107" s="24"/>
      <c r="L107" s="24">
        <v>20</v>
      </c>
      <c r="M107" s="24"/>
      <c r="N107" s="24">
        <f t="shared" si="12"/>
        <v>6.300000000000001</v>
      </c>
      <c r="O107" s="24">
        <f t="shared" si="18"/>
        <v>47.7</v>
      </c>
      <c r="P107" s="27"/>
      <c r="Q107" s="24"/>
      <c r="R107" s="24"/>
      <c r="S107" s="24">
        <v>36</v>
      </c>
      <c r="T107" s="22"/>
      <c r="U107" s="22"/>
      <c r="V107" s="22"/>
      <c r="W107" s="26"/>
      <c r="X107" s="22" t="s">
        <v>155</v>
      </c>
    </row>
    <row r="108" spans="1:24" ht="15" customHeight="1">
      <c r="A108" s="22">
        <v>4</v>
      </c>
      <c r="B108" s="23" t="s">
        <v>100</v>
      </c>
      <c r="C108" s="44"/>
      <c r="D108" s="58">
        <v>5</v>
      </c>
      <c r="E108" s="22"/>
      <c r="F108" s="27"/>
      <c r="G108" s="24">
        <v>3</v>
      </c>
      <c r="H108" s="51">
        <f t="shared" si="17"/>
        <v>90</v>
      </c>
      <c r="I108" s="24">
        <v>36</v>
      </c>
      <c r="J108" s="24">
        <v>16</v>
      </c>
      <c r="K108" s="24"/>
      <c r="L108" s="24">
        <v>20</v>
      </c>
      <c r="M108" s="24"/>
      <c r="N108" s="24">
        <f t="shared" si="12"/>
        <v>6.300000000000001</v>
      </c>
      <c r="O108" s="24">
        <f t="shared" si="18"/>
        <v>47.7</v>
      </c>
      <c r="P108" s="27"/>
      <c r="Q108" s="24"/>
      <c r="R108" s="24"/>
      <c r="S108" s="24"/>
      <c r="T108" s="22">
        <v>36</v>
      </c>
      <c r="U108" s="22"/>
      <c r="V108" s="22"/>
      <c r="W108" s="26"/>
      <c r="X108" s="22" t="s">
        <v>155</v>
      </c>
    </row>
    <row r="109" spans="1:24" ht="13.5" customHeight="1">
      <c r="A109" s="22">
        <v>5</v>
      </c>
      <c r="B109" s="23" t="s">
        <v>99</v>
      </c>
      <c r="C109" s="44"/>
      <c r="D109" s="58">
        <v>6</v>
      </c>
      <c r="E109" s="22"/>
      <c r="F109" s="27"/>
      <c r="G109" s="24">
        <v>3</v>
      </c>
      <c r="H109" s="51">
        <f t="shared" si="17"/>
        <v>90</v>
      </c>
      <c r="I109" s="24">
        <v>36</v>
      </c>
      <c r="J109" s="24">
        <v>16</v>
      </c>
      <c r="K109" s="24"/>
      <c r="L109" s="24">
        <v>20</v>
      </c>
      <c r="M109" s="24"/>
      <c r="N109" s="24">
        <f t="shared" si="12"/>
        <v>6.300000000000001</v>
      </c>
      <c r="O109" s="24">
        <f t="shared" si="18"/>
        <v>47.7</v>
      </c>
      <c r="P109" s="27"/>
      <c r="Q109" s="24"/>
      <c r="R109" s="24"/>
      <c r="S109" s="24"/>
      <c r="T109" s="22"/>
      <c r="U109" s="22">
        <v>36</v>
      </c>
      <c r="V109" s="22"/>
      <c r="W109" s="26"/>
      <c r="X109" s="22" t="s">
        <v>206</v>
      </c>
    </row>
    <row r="110" spans="1:24" s="3" customFormat="1" ht="12.75">
      <c r="A110" s="22">
        <v>6</v>
      </c>
      <c r="B110" s="23" t="s">
        <v>116</v>
      </c>
      <c r="C110" s="22">
        <v>6</v>
      </c>
      <c r="D110" s="58"/>
      <c r="E110" s="22"/>
      <c r="F110" s="22"/>
      <c r="G110" s="24">
        <v>4</v>
      </c>
      <c r="H110" s="51">
        <f t="shared" si="17"/>
        <v>120</v>
      </c>
      <c r="I110" s="24">
        <v>48</v>
      </c>
      <c r="J110" s="24">
        <v>20</v>
      </c>
      <c r="K110" s="24"/>
      <c r="L110" s="24">
        <v>28</v>
      </c>
      <c r="M110" s="24"/>
      <c r="N110" s="24">
        <f t="shared" si="12"/>
        <v>8.4</v>
      </c>
      <c r="O110" s="24">
        <f t="shared" si="18"/>
        <v>63.6</v>
      </c>
      <c r="P110" s="22"/>
      <c r="Q110" s="24"/>
      <c r="R110" s="24"/>
      <c r="S110" s="24"/>
      <c r="T110" s="22"/>
      <c r="U110" s="22">
        <v>48</v>
      </c>
      <c r="V110" s="22"/>
      <c r="W110" s="26"/>
      <c r="X110" s="22" t="s">
        <v>89</v>
      </c>
    </row>
    <row r="111" spans="1:24" s="3" customFormat="1" ht="12.75">
      <c r="A111" s="22">
        <v>7</v>
      </c>
      <c r="B111" s="23" t="s">
        <v>94</v>
      </c>
      <c r="C111" s="22">
        <v>6</v>
      </c>
      <c r="D111" s="58"/>
      <c r="E111" s="22"/>
      <c r="F111" s="22"/>
      <c r="G111" s="24">
        <v>4</v>
      </c>
      <c r="H111" s="51">
        <f t="shared" si="17"/>
        <v>120</v>
      </c>
      <c r="I111" s="24">
        <v>48</v>
      </c>
      <c r="J111" s="24">
        <v>20</v>
      </c>
      <c r="K111" s="24"/>
      <c r="L111" s="24">
        <v>28</v>
      </c>
      <c r="M111" s="24"/>
      <c r="N111" s="24">
        <f t="shared" si="12"/>
        <v>8.4</v>
      </c>
      <c r="O111" s="24">
        <f t="shared" si="18"/>
        <v>63.6</v>
      </c>
      <c r="P111" s="22"/>
      <c r="Q111" s="24"/>
      <c r="R111" s="24"/>
      <c r="S111" s="24"/>
      <c r="T111" s="22"/>
      <c r="U111" s="22">
        <v>48</v>
      </c>
      <c r="V111" s="22"/>
      <c r="W111" s="26"/>
      <c r="X111" s="26" t="s">
        <v>167</v>
      </c>
    </row>
    <row r="112" spans="1:24" s="3" customFormat="1" ht="12.75">
      <c r="A112" s="22">
        <v>8</v>
      </c>
      <c r="B112" s="23" t="s">
        <v>95</v>
      </c>
      <c r="C112" s="22">
        <v>7</v>
      </c>
      <c r="D112" s="58"/>
      <c r="E112" s="22"/>
      <c r="F112" s="22"/>
      <c r="G112" s="24">
        <v>4</v>
      </c>
      <c r="H112" s="51">
        <f t="shared" si="17"/>
        <v>120</v>
      </c>
      <c r="I112" s="24">
        <v>48</v>
      </c>
      <c r="J112" s="24">
        <v>20</v>
      </c>
      <c r="K112" s="24"/>
      <c r="L112" s="24">
        <v>28</v>
      </c>
      <c r="M112" s="24"/>
      <c r="N112" s="24">
        <f t="shared" si="12"/>
        <v>8.4</v>
      </c>
      <c r="O112" s="24">
        <f t="shared" si="18"/>
        <v>63.6</v>
      </c>
      <c r="P112" s="22"/>
      <c r="Q112" s="24"/>
      <c r="R112" s="24"/>
      <c r="S112" s="24"/>
      <c r="T112" s="22"/>
      <c r="U112" s="22"/>
      <c r="V112" s="22">
        <v>48</v>
      </c>
      <c r="W112" s="26"/>
      <c r="X112" s="22" t="s">
        <v>155</v>
      </c>
    </row>
    <row r="113" spans="1:24" s="3" customFormat="1" ht="12.75">
      <c r="A113" s="22">
        <v>9</v>
      </c>
      <c r="B113" s="23" t="s">
        <v>103</v>
      </c>
      <c r="C113" s="44"/>
      <c r="D113" s="36">
        <v>8</v>
      </c>
      <c r="E113" s="22"/>
      <c r="F113" s="22"/>
      <c r="G113" s="24">
        <v>3</v>
      </c>
      <c r="H113" s="51">
        <f t="shared" si="17"/>
        <v>90</v>
      </c>
      <c r="I113" s="24">
        <v>36</v>
      </c>
      <c r="J113" s="24">
        <v>16</v>
      </c>
      <c r="K113" s="24"/>
      <c r="L113" s="24">
        <v>20</v>
      </c>
      <c r="M113" s="24"/>
      <c r="N113" s="24">
        <f t="shared" si="12"/>
        <v>6.300000000000001</v>
      </c>
      <c r="O113" s="24">
        <f t="shared" si="18"/>
        <v>47.7</v>
      </c>
      <c r="P113" s="22"/>
      <c r="Q113" s="24"/>
      <c r="R113" s="24"/>
      <c r="S113" s="24"/>
      <c r="T113" s="22"/>
      <c r="U113" s="22"/>
      <c r="V113" s="22"/>
      <c r="W113" s="26">
        <v>36</v>
      </c>
      <c r="X113" s="22" t="s">
        <v>155</v>
      </c>
    </row>
    <row r="114" spans="1:24" s="3" customFormat="1" ht="12.75">
      <c r="A114" s="22">
        <v>10</v>
      </c>
      <c r="B114" s="23" t="s">
        <v>188</v>
      </c>
      <c r="C114" s="22"/>
      <c r="D114" s="22">
        <v>7</v>
      </c>
      <c r="E114" s="22"/>
      <c r="F114" s="59"/>
      <c r="G114" s="24">
        <v>3</v>
      </c>
      <c r="H114" s="51">
        <f t="shared" si="17"/>
        <v>90</v>
      </c>
      <c r="I114" s="24">
        <v>36</v>
      </c>
      <c r="J114" s="24">
        <v>16</v>
      </c>
      <c r="K114" s="24"/>
      <c r="L114" s="24">
        <v>20</v>
      </c>
      <c r="M114" s="24"/>
      <c r="N114" s="24">
        <f t="shared" si="12"/>
        <v>6.300000000000001</v>
      </c>
      <c r="O114" s="24">
        <f t="shared" si="18"/>
        <v>47.7</v>
      </c>
      <c r="P114" s="22"/>
      <c r="Q114" s="24"/>
      <c r="R114" s="24"/>
      <c r="S114" s="24"/>
      <c r="T114" s="22"/>
      <c r="U114" s="22"/>
      <c r="V114" s="22">
        <v>36</v>
      </c>
      <c r="W114" s="26"/>
      <c r="X114" s="22" t="s">
        <v>89</v>
      </c>
    </row>
    <row r="115" spans="1:24" s="3" customFormat="1" ht="12.75">
      <c r="A115" s="22">
        <v>11</v>
      </c>
      <c r="B115" s="23" t="s">
        <v>98</v>
      </c>
      <c r="C115" s="27"/>
      <c r="D115" s="22">
        <v>7</v>
      </c>
      <c r="E115" s="22"/>
      <c r="F115" s="59"/>
      <c r="G115" s="24">
        <v>3</v>
      </c>
      <c r="H115" s="51">
        <f t="shared" si="17"/>
        <v>90</v>
      </c>
      <c r="I115" s="24">
        <v>36</v>
      </c>
      <c r="J115" s="24">
        <v>16</v>
      </c>
      <c r="K115" s="24"/>
      <c r="L115" s="24">
        <v>20</v>
      </c>
      <c r="M115" s="24"/>
      <c r="N115" s="24">
        <f t="shared" si="12"/>
        <v>6.300000000000001</v>
      </c>
      <c r="O115" s="24">
        <f t="shared" si="18"/>
        <v>47.7</v>
      </c>
      <c r="P115" s="22"/>
      <c r="Q115" s="24"/>
      <c r="R115" s="24"/>
      <c r="S115" s="24"/>
      <c r="T115" s="22"/>
      <c r="U115" s="22"/>
      <c r="V115" s="22">
        <v>36</v>
      </c>
      <c r="W115" s="26"/>
      <c r="X115" s="22" t="s">
        <v>155</v>
      </c>
    </row>
    <row r="116" spans="1:24" s="3" customFormat="1" ht="12.75">
      <c r="A116" s="22">
        <v>12</v>
      </c>
      <c r="B116" s="23" t="s">
        <v>164</v>
      </c>
      <c r="C116" s="9"/>
      <c r="D116" s="68"/>
      <c r="E116" s="22">
        <v>6</v>
      </c>
      <c r="F116" s="59"/>
      <c r="G116" s="24">
        <v>1</v>
      </c>
      <c r="H116" s="51">
        <f t="shared" si="17"/>
        <v>30</v>
      </c>
      <c r="I116" s="39"/>
      <c r="J116" s="39"/>
      <c r="K116" s="39"/>
      <c r="L116" s="39"/>
      <c r="M116" s="39"/>
      <c r="N116" s="24">
        <f t="shared" si="12"/>
        <v>2.1</v>
      </c>
      <c r="O116" s="24">
        <f t="shared" si="18"/>
        <v>27.9</v>
      </c>
      <c r="P116" s="22"/>
      <c r="Q116" s="24"/>
      <c r="R116" s="24"/>
      <c r="S116" s="24"/>
      <c r="T116" s="22"/>
      <c r="U116" s="22"/>
      <c r="V116" s="22"/>
      <c r="W116" s="26"/>
      <c r="X116" s="22" t="s">
        <v>89</v>
      </c>
    </row>
    <row r="117" spans="1:24" s="3" customFormat="1" ht="12.75">
      <c r="A117" s="22">
        <v>13</v>
      </c>
      <c r="B117" s="23" t="s">
        <v>163</v>
      </c>
      <c r="C117" s="9"/>
      <c r="D117" s="69"/>
      <c r="E117" s="22">
        <v>7</v>
      </c>
      <c r="F117" s="59"/>
      <c r="G117" s="24">
        <v>1</v>
      </c>
      <c r="H117" s="51">
        <f t="shared" si="17"/>
        <v>30</v>
      </c>
      <c r="I117" s="39"/>
      <c r="J117" s="39"/>
      <c r="K117" s="39"/>
      <c r="L117" s="39"/>
      <c r="M117" s="39"/>
      <c r="N117" s="24">
        <f t="shared" si="12"/>
        <v>2.1</v>
      </c>
      <c r="O117" s="24">
        <f t="shared" si="18"/>
        <v>27.9</v>
      </c>
      <c r="P117" s="22"/>
      <c r="Q117" s="24"/>
      <c r="R117" s="24"/>
      <c r="S117" s="24"/>
      <c r="T117" s="22"/>
      <c r="U117" s="22"/>
      <c r="V117" s="22"/>
      <c r="W117" s="26"/>
      <c r="X117" s="22" t="s">
        <v>155</v>
      </c>
    </row>
    <row r="118" spans="1:24" s="3" customFormat="1" ht="12.75">
      <c r="A118" s="22">
        <v>14</v>
      </c>
      <c r="B118" s="23" t="s">
        <v>190</v>
      </c>
      <c r="C118" s="37"/>
      <c r="D118" s="51">
        <v>6</v>
      </c>
      <c r="E118" s="59"/>
      <c r="F118" s="59"/>
      <c r="G118" s="60">
        <v>3</v>
      </c>
      <c r="H118" s="51">
        <f t="shared" si="17"/>
        <v>90</v>
      </c>
      <c r="I118" s="24">
        <v>36</v>
      </c>
      <c r="J118" s="24">
        <v>16</v>
      </c>
      <c r="K118" s="24"/>
      <c r="L118" s="24">
        <v>20</v>
      </c>
      <c r="M118" s="24"/>
      <c r="N118" s="24">
        <f t="shared" si="12"/>
        <v>6.300000000000001</v>
      </c>
      <c r="O118" s="24">
        <f t="shared" si="18"/>
        <v>47.7</v>
      </c>
      <c r="P118" s="22"/>
      <c r="Q118" s="24"/>
      <c r="R118" s="24"/>
      <c r="S118" s="24"/>
      <c r="T118" s="22"/>
      <c r="U118" s="22">
        <v>36</v>
      </c>
      <c r="V118" s="22"/>
      <c r="W118" s="26"/>
      <c r="X118" s="22" t="s">
        <v>155</v>
      </c>
    </row>
    <row r="119" spans="1:24" s="3" customFormat="1" ht="12.75">
      <c r="A119" s="22">
        <v>15</v>
      </c>
      <c r="B119" s="23" t="s">
        <v>202</v>
      </c>
      <c r="C119" s="37"/>
      <c r="D119" s="51">
        <v>7</v>
      </c>
      <c r="E119" s="59"/>
      <c r="F119" s="59"/>
      <c r="G119" s="60">
        <v>3</v>
      </c>
      <c r="H119" s="51">
        <f t="shared" si="17"/>
        <v>90</v>
      </c>
      <c r="I119" s="24">
        <v>36</v>
      </c>
      <c r="J119" s="24">
        <v>16</v>
      </c>
      <c r="K119" s="24"/>
      <c r="L119" s="24">
        <v>20</v>
      </c>
      <c r="M119" s="24"/>
      <c r="N119" s="24">
        <f t="shared" si="12"/>
        <v>6.300000000000001</v>
      </c>
      <c r="O119" s="24">
        <f t="shared" si="18"/>
        <v>47.7</v>
      </c>
      <c r="P119" s="22"/>
      <c r="Q119" s="24"/>
      <c r="R119" s="24"/>
      <c r="S119" s="24"/>
      <c r="T119" s="22"/>
      <c r="U119" s="22"/>
      <c r="V119" s="22">
        <v>36</v>
      </c>
      <c r="W119" s="26"/>
      <c r="X119" s="22" t="s">
        <v>206</v>
      </c>
    </row>
    <row r="120" spans="1:24" s="3" customFormat="1" ht="12.75">
      <c r="A120" s="22">
        <v>16</v>
      </c>
      <c r="B120" s="23" t="s">
        <v>191</v>
      </c>
      <c r="C120" s="37"/>
      <c r="D120" s="51">
        <v>8</v>
      </c>
      <c r="E120" s="59"/>
      <c r="F120" s="59"/>
      <c r="G120" s="60">
        <v>3</v>
      </c>
      <c r="H120" s="51">
        <f t="shared" si="17"/>
        <v>90</v>
      </c>
      <c r="I120" s="24">
        <v>36</v>
      </c>
      <c r="J120" s="24">
        <v>16</v>
      </c>
      <c r="K120" s="24"/>
      <c r="L120" s="24">
        <v>20</v>
      </c>
      <c r="M120" s="24"/>
      <c r="N120" s="24">
        <f t="shared" si="12"/>
        <v>6.300000000000001</v>
      </c>
      <c r="O120" s="24">
        <f t="shared" si="18"/>
        <v>47.7</v>
      </c>
      <c r="P120" s="22"/>
      <c r="Q120" s="24"/>
      <c r="R120" s="24"/>
      <c r="S120" s="24"/>
      <c r="T120" s="22"/>
      <c r="U120" s="22"/>
      <c r="V120" s="22"/>
      <c r="W120" s="26">
        <v>36</v>
      </c>
      <c r="X120" s="22" t="s">
        <v>206</v>
      </c>
    </row>
    <row r="121" spans="1:24" s="3" customFormat="1" ht="12.75">
      <c r="A121" s="22">
        <v>17</v>
      </c>
      <c r="B121" s="23" t="s">
        <v>168</v>
      </c>
      <c r="C121" s="37"/>
      <c r="D121" s="51">
        <v>8</v>
      </c>
      <c r="E121" s="59"/>
      <c r="F121" s="59"/>
      <c r="G121" s="60">
        <v>3</v>
      </c>
      <c r="H121" s="51">
        <f t="shared" si="17"/>
        <v>90</v>
      </c>
      <c r="I121" s="24">
        <v>36</v>
      </c>
      <c r="J121" s="24">
        <v>16</v>
      </c>
      <c r="K121" s="24"/>
      <c r="L121" s="24">
        <v>20</v>
      </c>
      <c r="M121" s="24"/>
      <c r="N121" s="24">
        <f t="shared" si="12"/>
        <v>6.300000000000001</v>
      </c>
      <c r="O121" s="24">
        <f t="shared" si="18"/>
        <v>47.7</v>
      </c>
      <c r="P121" s="22"/>
      <c r="Q121" s="24"/>
      <c r="R121" s="24"/>
      <c r="S121" s="24"/>
      <c r="T121" s="22"/>
      <c r="U121" s="22"/>
      <c r="V121" s="22"/>
      <c r="W121" s="26">
        <v>36</v>
      </c>
      <c r="X121" s="22" t="s">
        <v>89</v>
      </c>
    </row>
    <row r="122" spans="1:24" s="3" customFormat="1" ht="25.5">
      <c r="A122" s="22">
        <v>18</v>
      </c>
      <c r="B122" s="23" t="s">
        <v>192</v>
      </c>
      <c r="C122" s="54">
        <v>8</v>
      </c>
      <c r="D122" s="42"/>
      <c r="E122" s="59"/>
      <c r="F122" s="59"/>
      <c r="G122" s="60">
        <v>4</v>
      </c>
      <c r="H122" s="51">
        <f t="shared" si="17"/>
        <v>120</v>
      </c>
      <c r="I122" s="60">
        <v>48</v>
      </c>
      <c r="J122" s="60">
        <v>20</v>
      </c>
      <c r="K122" s="60"/>
      <c r="L122" s="60">
        <v>28</v>
      </c>
      <c r="M122" s="60"/>
      <c r="N122" s="60">
        <f t="shared" si="12"/>
        <v>8.4</v>
      </c>
      <c r="O122" s="60">
        <f t="shared" si="18"/>
        <v>63.6</v>
      </c>
      <c r="P122" s="22"/>
      <c r="Q122" s="24"/>
      <c r="R122" s="24"/>
      <c r="S122" s="24"/>
      <c r="T122" s="22"/>
      <c r="U122" s="22"/>
      <c r="V122" s="22"/>
      <c r="W122" s="26">
        <v>48</v>
      </c>
      <c r="X122" s="22" t="s">
        <v>155</v>
      </c>
    </row>
    <row r="123" spans="1:24" s="3" customFormat="1" ht="12.75">
      <c r="A123" s="22"/>
      <c r="B123" s="67" t="s">
        <v>193</v>
      </c>
      <c r="C123" s="9"/>
      <c r="D123" s="69"/>
      <c r="E123" s="22"/>
      <c r="F123" s="59"/>
      <c r="G123" s="66">
        <f>SUM(G105:G122)</f>
        <v>54</v>
      </c>
      <c r="H123" s="73">
        <f>SUM(H105:H122)</f>
        <v>1620</v>
      </c>
      <c r="I123" s="39">
        <f>SUM(I105:I122)</f>
        <v>624</v>
      </c>
      <c r="J123" s="39">
        <f>SUM(J105:J122)</f>
        <v>272</v>
      </c>
      <c r="K123" s="39"/>
      <c r="L123" s="39">
        <f>SUM(L105:L122)</f>
        <v>352</v>
      </c>
      <c r="M123" s="39"/>
      <c r="N123" s="87">
        <f>SUM(N105:N122)</f>
        <v>113.39999999999998</v>
      </c>
      <c r="O123" s="87">
        <f>SUM(O105:O122)</f>
        <v>882.6000000000003</v>
      </c>
      <c r="P123" s="22"/>
      <c r="Q123" s="66">
        <f>SUM(Q105:Q122)</f>
        <v>36</v>
      </c>
      <c r="R123" s="66">
        <f aca="true" t="shared" si="19" ref="R123:W123">SUM(R105:R122)</f>
        <v>0</v>
      </c>
      <c r="S123" s="66">
        <f t="shared" si="19"/>
        <v>72</v>
      </c>
      <c r="T123" s="66">
        <f t="shared" si="19"/>
        <v>36</v>
      </c>
      <c r="U123" s="66">
        <f t="shared" si="19"/>
        <v>168</v>
      </c>
      <c r="V123" s="66">
        <f t="shared" si="19"/>
        <v>156</v>
      </c>
      <c r="W123" s="66">
        <f t="shared" si="19"/>
        <v>156</v>
      </c>
      <c r="X123" s="22"/>
    </row>
    <row r="124" spans="1:24" ht="12.75" customHeight="1">
      <c r="A124" s="137" t="s">
        <v>194</v>
      </c>
      <c r="B124" s="138"/>
      <c r="C124" s="27"/>
      <c r="D124" s="27"/>
      <c r="E124" s="27"/>
      <c r="F124" s="27"/>
      <c r="G124" s="28">
        <v>54</v>
      </c>
      <c r="H124" s="28">
        <v>1620</v>
      </c>
      <c r="I124" s="28">
        <v>624</v>
      </c>
      <c r="J124" s="28">
        <v>272</v>
      </c>
      <c r="K124" s="28"/>
      <c r="L124" s="28">
        <v>352</v>
      </c>
      <c r="M124" s="28"/>
      <c r="N124" s="28">
        <v>113</v>
      </c>
      <c r="O124" s="28">
        <v>883</v>
      </c>
      <c r="P124" s="28">
        <v>0</v>
      </c>
      <c r="Q124" s="28">
        <v>36</v>
      </c>
      <c r="R124" s="28">
        <v>0</v>
      </c>
      <c r="S124" s="28">
        <v>72</v>
      </c>
      <c r="T124" s="28">
        <v>36</v>
      </c>
      <c r="U124" s="28">
        <v>168</v>
      </c>
      <c r="V124" s="28">
        <v>156</v>
      </c>
      <c r="W124" s="28">
        <v>156</v>
      </c>
      <c r="X124" s="29"/>
    </row>
    <row r="125" spans="1:24" ht="12.75">
      <c r="A125" s="27"/>
      <c r="B125" s="27" t="s">
        <v>111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2"/>
      <c r="X125" s="29"/>
    </row>
    <row r="126" spans="1:24" ht="14.25" customHeight="1">
      <c r="A126" s="22">
        <v>1</v>
      </c>
      <c r="B126" s="31" t="s">
        <v>112</v>
      </c>
      <c r="C126" s="42"/>
      <c r="D126" s="27">
        <v>8</v>
      </c>
      <c r="E126" s="27"/>
      <c r="F126" s="27"/>
      <c r="G126" s="22">
        <v>1.5</v>
      </c>
      <c r="H126" s="22">
        <f>G126*30</f>
        <v>45</v>
      </c>
      <c r="I126" s="24"/>
      <c r="J126" s="22"/>
      <c r="K126" s="22"/>
      <c r="L126" s="22"/>
      <c r="M126" s="24"/>
      <c r="N126" s="24"/>
      <c r="O126" s="24"/>
      <c r="P126" s="22"/>
      <c r="Q126" s="22"/>
      <c r="R126" s="22"/>
      <c r="S126" s="22"/>
      <c r="T126" s="22"/>
      <c r="U126" s="22"/>
      <c r="V126" s="22"/>
      <c r="W126" s="22"/>
      <c r="X126" s="22" t="s">
        <v>155</v>
      </c>
    </row>
    <row r="127" spans="1:24" ht="12.75">
      <c r="A127" s="22">
        <v>2</v>
      </c>
      <c r="B127" s="31" t="s">
        <v>130</v>
      </c>
      <c r="C127" s="27"/>
      <c r="D127" s="27">
        <v>6</v>
      </c>
      <c r="E127" s="27"/>
      <c r="F127" s="27"/>
      <c r="G127" s="22">
        <v>3</v>
      </c>
      <c r="H127" s="22">
        <f>G127*30</f>
        <v>90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2"/>
      <c r="X127" s="22" t="s">
        <v>155</v>
      </c>
    </row>
    <row r="128" spans="1:24" ht="12.75" customHeight="1">
      <c r="A128" s="22">
        <v>3</v>
      </c>
      <c r="B128" s="31" t="s">
        <v>131</v>
      </c>
      <c r="C128" s="27">
        <v>8</v>
      </c>
      <c r="D128" s="42"/>
      <c r="E128" s="27"/>
      <c r="F128" s="27"/>
      <c r="G128" s="22">
        <v>6</v>
      </c>
      <c r="H128" s="22">
        <f>G128*30</f>
        <v>180</v>
      </c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2"/>
      <c r="X128" s="22" t="s">
        <v>155</v>
      </c>
    </row>
    <row r="129" spans="1:24" ht="12.75">
      <c r="A129" s="22"/>
      <c r="B129" s="31" t="s">
        <v>151</v>
      </c>
      <c r="C129" s="27"/>
      <c r="D129" s="42"/>
      <c r="E129" s="27"/>
      <c r="F129" s="27"/>
      <c r="G129" s="22">
        <v>4.5</v>
      </c>
      <c r="H129" s="22">
        <f>G129*30</f>
        <v>135</v>
      </c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2"/>
      <c r="X129" s="22" t="s">
        <v>155</v>
      </c>
    </row>
    <row r="130" spans="1:24" ht="12.75">
      <c r="A130" s="27"/>
      <c r="B130" s="134" t="s">
        <v>49</v>
      </c>
      <c r="C130" s="136"/>
      <c r="D130" s="27">
        <v>2</v>
      </c>
      <c r="E130" s="27"/>
      <c r="F130" s="27"/>
      <c r="G130" s="27">
        <f>SUM(G126:G129)</f>
        <v>15</v>
      </c>
      <c r="H130" s="27">
        <f>G130*30</f>
        <v>450</v>
      </c>
      <c r="J130" s="27"/>
      <c r="K130" s="27"/>
      <c r="L130" s="27"/>
      <c r="M130" s="28"/>
      <c r="N130" s="28"/>
      <c r="O130" s="27"/>
      <c r="P130" s="27"/>
      <c r="Q130" s="27"/>
      <c r="R130" s="27"/>
      <c r="S130" s="27"/>
      <c r="T130" s="27"/>
      <c r="U130" s="27"/>
      <c r="V130" s="27"/>
      <c r="W130" s="27"/>
      <c r="X130" s="43"/>
    </row>
    <row r="131" spans="1:24" s="46" customFormat="1" ht="12.75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30"/>
      <c r="W131" s="80"/>
      <c r="X131" s="41"/>
    </row>
    <row r="132" spans="1:24" s="1" customFormat="1" ht="27.75" customHeight="1">
      <c r="A132" s="149" t="s">
        <v>105</v>
      </c>
      <c r="B132" s="149"/>
      <c r="C132" s="149"/>
      <c r="D132" s="149"/>
      <c r="E132" s="149"/>
      <c r="F132" s="149"/>
      <c r="G132" s="74">
        <f>G32+G40+G54+G62+G124+G130</f>
        <v>240</v>
      </c>
      <c r="H132" s="28">
        <f>G132*30</f>
        <v>7200</v>
      </c>
      <c r="I132" s="28">
        <f aca="true" t="shared" si="20" ref="I132:O132">I32+I40+I54+I62+I124</f>
        <v>2664</v>
      </c>
      <c r="J132" s="28">
        <f t="shared" si="20"/>
        <v>1002</v>
      </c>
      <c r="K132" s="28"/>
      <c r="L132" s="28">
        <f t="shared" si="20"/>
        <v>1662</v>
      </c>
      <c r="M132" s="28">
        <f t="shared" si="20"/>
        <v>0</v>
      </c>
      <c r="N132" s="28">
        <f>N32+N40+N54+N62+N124</f>
        <v>472.1000000000001</v>
      </c>
      <c r="O132" s="28">
        <f t="shared" si="20"/>
        <v>3613.9000000000005</v>
      </c>
      <c r="P132" s="143" t="s">
        <v>150</v>
      </c>
      <c r="Q132" s="144"/>
      <c r="R132" s="144"/>
      <c r="S132" s="144"/>
      <c r="T132" s="144"/>
      <c r="U132" s="144"/>
      <c r="V132" s="144"/>
      <c r="W132" s="145"/>
      <c r="X132" s="42"/>
    </row>
    <row r="133" spans="1:24" s="1" customFormat="1" ht="12.75" customHeight="1">
      <c r="A133" s="146" t="s">
        <v>197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28"/>
      <c r="N133" s="28"/>
      <c r="O133" s="28"/>
      <c r="P133" s="28">
        <f>(P32+P40+P54+P62+P124)/P6</f>
        <v>18.666666666666668</v>
      </c>
      <c r="Q133" s="28">
        <f aca="true" t="shared" si="21" ref="Q133:W133">(Q32+Q40+Q54+Q62+Q124)/Q6</f>
        <v>21.88235294117647</v>
      </c>
      <c r="R133" s="28">
        <f t="shared" si="21"/>
        <v>20</v>
      </c>
      <c r="S133" s="28">
        <f t="shared" si="21"/>
        <v>18.352941176470587</v>
      </c>
      <c r="T133" s="28">
        <f t="shared" si="21"/>
        <v>18.666666666666668</v>
      </c>
      <c r="U133" s="28">
        <f t="shared" si="21"/>
        <v>20</v>
      </c>
      <c r="V133" s="28">
        <f t="shared" si="21"/>
        <v>19.333333333333332</v>
      </c>
      <c r="W133" s="28">
        <f t="shared" si="21"/>
        <v>21</v>
      </c>
      <c r="X133" s="42"/>
    </row>
    <row r="134" spans="1:24" s="1" customFormat="1" ht="12.75">
      <c r="A134" s="146" t="s">
        <v>106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3"/>
      <c r="N134" s="13"/>
      <c r="O134" s="13"/>
      <c r="P134" s="140" t="s">
        <v>148</v>
      </c>
      <c r="Q134" s="141"/>
      <c r="R134" s="141"/>
      <c r="S134" s="141"/>
      <c r="T134" s="141"/>
      <c r="U134" s="141"/>
      <c r="V134" s="141"/>
      <c r="W134" s="142"/>
      <c r="X134" s="42"/>
    </row>
    <row r="135" spans="1:24" ht="24" customHeight="1">
      <c r="A135" s="146" t="s">
        <v>107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3"/>
      <c r="N135" s="13"/>
      <c r="O135" s="13"/>
      <c r="P135" s="140" t="s">
        <v>149</v>
      </c>
      <c r="Q135" s="141"/>
      <c r="R135" s="141"/>
      <c r="S135" s="141"/>
      <c r="T135" s="141"/>
      <c r="U135" s="141"/>
      <c r="V135" s="141"/>
      <c r="W135" s="142"/>
      <c r="X135" s="42"/>
    </row>
    <row r="136" spans="1:24" ht="11.25" customHeight="1">
      <c r="A136" s="146" t="s">
        <v>108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3"/>
      <c r="N136" s="13"/>
      <c r="O136" s="13"/>
      <c r="P136" s="140" t="s">
        <v>195</v>
      </c>
      <c r="Q136" s="141"/>
      <c r="R136" s="141"/>
      <c r="S136" s="141"/>
      <c r="T136" s="141"/>
      <c r="U136" s="141"/>
      <c r="V136" s="141"/>
      <c r="W136" s="142"/>
      <c r="X136" s="42"/>
    </row>
    <row r="137" spans="1:24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81"/>
      <c r="X137" s="156"/>
    </row>
    <row r="138" spans="1:24" ht="15.75">
      <c r="A138" s="151" t="s">
        <v>109</v>
      </c>
      <c r="B138" s="151"/>
      <c r="C138" s="151"/>
      <c r="D138" s="151"/>
      <c r="E138" s="151"/>
      <c r="F138" s="151"/>
      <c r="G138" s="19"/>
      <c r="H138" s="19"/>
      <c r="I138" s="19"/>
      <c r="J138" s="19"/>
      <c r="K138" s="19"/>
      <c r="L138" s="150"/>
      <c r="M138" s="150"/>
      <c r="N138" s="150"/>
      <c r="O138" s="150"/>
      <c r="P138" s="150"/>
      <c r="Q138" s="150"/>
      <c r="R138" s="150"/>
      <c r="S138" s="14"/>
      <c r="T138" s="14"/>
      <c r="U138" s="14"/>
      <c r="V138" s="14"/>
      <c r="W138" s="82"/>
      <c r="X138" s="157"/>
    </row>
    <row r="139" spans="1:22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16"/>
      <c r="T139" s="16"/>
      <c r="U139" s="16"/>
      <c r="V139" s="16"/>
    </row>
    <row r="140" spans="1:24" ht="15.75">
      <c r="A140" s="148" t="s">
        <v>110</v>
      </c>
      <c r="B140" s="148"/>
      <c r="C140" s="148"/>
      <c r="D140" s="148"/>
      <c r="E140" s="148"/>
      <c r="F140" s="148"/>
      <c r="G140" s="19"/>
      <c r="H140" s="19"/>
      <c r="I140" s="19"/>
      <c r="J140" s="19"/>
      <c r="K140" s="19"/>
      <c r="L140" s="150"/>
      <c r="M140" s="150"/>
      <c r="N140" s="150"/>
      <c r="O140" s="150"/>
      <c r="P140" s="150"/>
      <c r="Q140" s="150"/>
      <c r="R140" s="150"/>
      <c r="S140" s="14"/>
      <c r="T140" s="14"/>
      <c r="U140" s="14"/>
      <c r="V140" s="14"/>
      <c r="W140" s="82"/>
      <c r="X140" s="157"/>
    </row>
    <row r="141" spans="1:24" ht="12.75">
      <c r="A141" s="20"/>
      <c r="B141" s="20"/>
      <c r="C141" s="20"/>
      <c r="D141" s="20"/>
      <c r="E141" s="20"/>
      <c r="F141" s="20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5"/>
      <c r="T141" s="15"/>
      <c r="U141" s="15"/>
      <c r="V141" s="15"/>
      <c r="W141" s="6"/>
      <c r="X141" s="158"/>
    </row>
    <row r="143" spans="2:4" ht="12.75">
      <c r="B143" s="72"/>
      <c r="C143" s="45"/>
      <c r="D143" s="45"/>
    </row>
    <row r="144" spans="2:4" ht="12.75">
      <c r="B144" s="72"/>
      <c r="C144" s="45"/>
      <c r="D144" s="45"/>
    </row>
    <row r="145" spans="2:4" ht="12.75">
      <c r="B145" s="72"/>
      <c r="C145" s="36"/>
      <c r="D145" s="45"/>
    </row>
    <row r="146" spans="2:4" ht="12.75">
      <c r="B146" s="72"/>
      <c r="C146" s="36"/>
      <c r="D146" s="45"/>
    </row>
    <row r="147" spans="2:4" ht="12.75">
      <c r="B147" s="72"/>
      <c r="C147" s="36"/>
      <c r="D147" s="45"/>
    </row>
    <row r="148" spans="2:4" ht="12.75">
      <c r="B148" s="72"/>
      <c r="C148" s="36"/>
      <c r="D148" s="45"/>
    </row>
    <row r="149" spans="2:4" ht="12.75">
      <c r="B149" s="72"/>
      <c r="C149" s="36"/>
      <c r="D149" s="45"/>
    </row>
  </sheetData>
  <sheetProtection/>
  <mergeCells count="54">
    <mergeCell ref="T2:U2"/>
    <mergeCell ref="L140:R140"/>
    <mergeCell ref="A138:F138"/>
    <mergeCell ref="L138:R138"/>
    <mergeCell ref="A135:L135"/>
    <mergeCell ref="A7:X7"/>
    <mergeCell ref="D2:D6"/>
    <mergeCell ref="C2:C6"/>
    <mergeCell ref="B1:B6"/>
    <mergeCell ref="C1:F1"/>
    <mergeCell ref="H1:O1"/>
    <mergeCell ref="I2:M2"/>
    <mergeCell ref="P2:Q2"/>
    <mergeCell ref="G1:G6"/>
    <mergeCell ref="G141:I141"/>
    <mergeCell ref="A140:F140"/>
    <mergeCell ref="J141:R141"/>
    <mergeCell ref="A124:B124"/>
    <mergeCell ref="B130:C130"/>
    <mergeCell ref="A132:F132"/>
    <mergeCell ref="A134:L134"/>
    <mergeCell ref="A131:U131"/>
    <mergeCell ref="P134:W134"/>
    <mergeCell ref="A136:L136"/>
    <mergeCell ref="A63:X63"/>
    <mergeCell ref="E3:E6"/>
    <mergeCell ref="F3:F6"/>
    <mergeCell ref="H2:H6"/>
    <mergeCell ref="J3:M4"/>
    <mergeCell ref="I3:I6"/>
    <mergeCell ref="J5:J6"/>
    <mergeCell ref="V2:W2"/>
    <mergeCell ref="E2:F2"/>
    <mergeCell ref="M5:M6"/>
    <mergeCell ref="P135:W135"/>
    <mergeCell ref="P132:W132"/>
    <mergeCell ref="A133:L133"/>
    <mergeCell ref="P136:W136"/>
    <mergeCell ref="R2:S2"/>
    <mergeCell ref="P3:W3"/>
    <mergeCell ref="K5:K6"/>
    <mergeCell ref="L5:L6"/>
    <mergeCell ref="A32:B32"/>
    <mergeCell ref="A62:B62"/>
    <mergeCell ref="P1:W1"/>
    <mergeCell ref="P5:W5"/>
    <mergeCell ref="N2:N6"/>
    <mergeCell ref="A55:X55"/>
    <mergeCell ref="A40:B40"/>
    <mergeCell ref="A33:X33"/>
    <mergeCell ref="A54:B54"/>
    <mergeCell ref="A41:X41"/>
    <mergeCell ref="O2:O6"/>
    <mergeCell ref="A1:A6"/>
  </mergeCells>
  <printOptions/>
  <pageMargins left="0.35833333333333334" right="0.1968503937007874" top="0.2826086956521739" bottom="0.2753623188405797" header="0.15748031496062992" footer="0.15748031496062992"/>
  <pageSetup horizontalDpi="600" verticalDpi="600" orientation="landscape" paperSize="9" scale="80" r:id="rId2"/>
  <headerFooter alignWithMargins="0">
    <oddHeader>&amp;RДодаток 1 (ПРОЕКТ)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</cp:lastModifiedBy>
  <cp:lastPrinted>2015-07-02T11:33:59Z</cp:lastPrinted>
  <dcterms:created xsi:type="dcterms:W3CDTF">2012-12-17T12:50:13Z</dcterms:created>
  <dcterms:modified xsi:type="dcterms:W3CDTF">2016-01-12T12:35:30Z</dcterms:modified>
  <cp:category/>
  <cp:version/>
  <cp:contentType/>
  <cp:contentStatus/>
</cp:coreProperties>
</file>